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15360" windowHeight="8880" activeTab="0"/>
  </bookViews>
  <sheets>
    <sheet name="Informacja dodatkowa" sheetId="1" r:id="rId1"/>
    <sheet name="Bilans" sheetId="2" r:id="rId2"/>
    <sheet name="Rachunek_wyników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0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F30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0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  <comment ref="E40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<sst xmlns="http://schemas.openxmlformats.org/spreadsheetml/2006/main" count="402" uniqueCount="274">
  <si>
    <t xml:space="preserve">REGON: </t>
  </si>
  <si>
    <t>(Nazwa jednostki)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</si>
  <si>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</si>
  <si>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</si>
  <si>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</si>
  <si>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</si>
  <si>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</si>
  <si>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</si>
  <si>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</si>
  <si>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</si>
  <si>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</si>
  <si>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</si>
  <si>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</si>
  <si>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</si>
  <si>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</si>
  <si>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</si>
  <si>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</si>
  <si>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</si>
  <si>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</si>
  <si>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</si>
  <si>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</si>
  <si>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</si>
  <si>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</si>
  <si>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</si>
  <si>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</si>
  <si>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</si>
  <si>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</si>
  <si>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</si>
  <si>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</si>
  <si>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</si>
  <si>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</si>
  <si>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</si>
  <si>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</si>
  <si>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</si>
  <si>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</si>
  <si>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</si>
  <si>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</si>
  <si>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</si>
  <si>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</si>
  <si>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</si>
  <si>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</si>
  <si>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</si>
  <si>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</si>
  <si>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</si>
  <si>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</si>
  <si>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</si>
  <si>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</si>
  <si>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</si>
  <si>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</si>
  <si>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</si>
  <si>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</si>
  <si>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</si>
  <si>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na dzień 31.12.2004</t>
  </si>
  <si>
    <t>……………………..</t>
  </si>
  <si>
    <t>30.03.2005</t>
  </si>
  <si>
    <t>BILANS</t>
  </si>
  <si>
    <t>...............................................</t>
  </si>
  <si>
    <t>(nazwa jednostki)</t>
  </si>
  <si>
    <t>na dzień</t>
  </si>
  <si>
    <t>Bilans sporządzony zgodnie z załącznikiem do rozporządzenia Ministra Finansów z 15.11.2001 (DZ. U. 137poz. 1539z późn.zm.)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</si>
  <si>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</si>
  <si>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</si>
  <si>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</si>
  <si>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</si>
  <si>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</si>
  <si>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</si>
  <si>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</si>
  <si>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</si>
  <si>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</si>
  <si>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</si>
  <si>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</si>
  <si>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</si>
  <si>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</si>
  <si>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</si>
  <si>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</si>
  <si>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</si>
  <si>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</si>
  <si>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</si>
  <si>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</si>
  <si>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</si>
  <si>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</si>
  <si>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</si>
  <si>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</si>
  <si>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</si>
  <si>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</si>
  <si>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</si>
  <si>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</si>
  <si>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</si>
  <si>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</si>
  <si>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</si>
  <si>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</si>
  <si>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</si>
  <si>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</si>
  <si>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</si>
  <si>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</si>
  <si>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</si>
  <si>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</si>
  <si>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</si>
  <si>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</si>
  <si>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</si>
  <si>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</si>
  <si>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</si>
  <si>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</si>
  <si>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</si>
  <si>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</si>
  <si>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</si>
  <si>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31.12.2004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</si>
  <si>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</si>
  <si>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</si>
  <si>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</si>
  <si>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</si>
  <si>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</si>
  <si>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</si>
  <si>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</si>
  <si>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</si>
  <si>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</si>
  <si>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</si>
  <si>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</si>
  <si>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</si>
  <si>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</si>
  <si>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</si>
  <si>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</si>
  <si>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</si>
  <si>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</si>
  <si>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</si>
  <si>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</si>
  <si>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</si>
  <si>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</si>
  <si>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</si>
  <si>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</si>
  <si>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</si>
  <si>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</si>
  <si>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</si>
  <si>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</si>
  <si>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</si>
  <si>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</si>
  <si>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</si>
  <si>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</si>
  <si>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</si>
  <si>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</si>
  <si>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</si>
  <si>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</si>
  <si>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</si>
  <si>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</si>
  <si>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</si>
  <si>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</si>
  <si>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</si>
  <si>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</si>
  <si>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</si>
  <si>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</si>
  <si>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</si>
  <si>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</si>
  <si>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</si>
  <si>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</si>
  <si>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</si>
  <si>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</si>
  <si>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</si>
  <si>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</si>
  <si>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</si>
  <si>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</si>
  <si>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</si>
  <si>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</si>
  <si>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</si>
  <si>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</si>
  <si>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</si>
  <si>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</si>
  <si>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</si>
  <si>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</si>
  <si>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</si>
  <si>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</si>
  <si>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</si>
  <si>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</si>
  <si>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</si>
  <si>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</si>
  <si>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</si>
  <si>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</si>
  <si>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</si>
  <si>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</si>
  <si>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</si>
  <si>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</si>
  <si>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</si>
  <si>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</si>
  <si>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</si>
  <si>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</si>
  <si>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</si>
  <si>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</si>
  <si>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</si>
  <si>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</si>
  <si>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</si>
  <si>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</si>
  <si>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</si>
  <si>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</si>
  <si>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</si>
  <si>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</si>
  <si>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</si>
  <si>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</si>
  <si>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</si>
  <si>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</si>
  <si>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</si>
  <si>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</si>
  <si>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</si>
  <si>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</si>
  <si>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</si>
  <si>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</si>
  <si>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</si>
  <si>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</si>
  <si>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</si>
  <si>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</si>
  <si>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</si>
  <si>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</si>
  <si>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</si>
  <si>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 xml:space="preserve">a. Przychody z działalności statutowej </t>
  </si>
  <si>
    <t>(wyszczególnienie)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</si>
  <si>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</si>
  <si>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</si>
  <si>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</si>
  <si>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</si>
  <si>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</si>
  <si>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</si>
  <si>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</si>
  <si>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</si>
  <si>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</si>
  <si>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</si>
  <si>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</si>
  <si>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</si>
  <si>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</si>
  <si>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</si>
  <si>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świadczenia niepieniężne:</t>
  </si>
  <si>
    <t>Koszty realizacji działalności statutowej odpłatnej pożytku publicznego</t>
  </si>
  <si>
    <t>świadczenia pieniężne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</si>
  <si>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</si>
  <si>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</si>
  <si>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</si>
  <si>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</si>
  <si>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</si>
  <si>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</si>
  <si>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</si>
  <si>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</si>
  <si>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</si>
  <si>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</si>
  <si>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</si>
  <si>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</si>
  <si>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</si>
  <si>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</si>
  <si>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</si>
  <si>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</si>
  <si>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</si>
  <si>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</si>
  <si>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</si>
  <si>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</si>
  <si>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</si>
  <si>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</si>
  <si>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</si>
  <si>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</si>
  <si>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</si>
  <si>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</si>
  <si>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</si>
  <si>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</si>
  <si>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</si>
  <si>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</si>
  <si>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</si>
  <si>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</si>
  <si>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</si>
  <si>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</si>
  <si>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</si>
  <si>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</si>
  <si>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</si>
  <si>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Informacja dodatkowa za 2004 r.</t>
  </si>
  <si>
    <t>Realizowane Projekty</t>
  </si>
  <si>
    <t>Koordynator Projektu</t>
  </si>
  <si>
    <t>Składki członkowskie</t>
  </si>
  <si>
    <t>brak</t>
  </si>
  <si>
    <t>Opisano we wprowadzeniu do sprawozdania finansowego</t>
  </si>
  <si>
    <t>Związek Stowarzyszeń Polska Zielona Sieć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</si>
</sst>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2" borderId="2" xfId="15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3" borderId="2" xfId="15" applyNumberFormat="1" applyFont="1" applyFill="1" applyBorder="1" applyAlignment="1">
      <alignment horizontal="center" vertical="center"/>
    </xf>
    <xf numFmtId="164" fontId="7" fillId="2" borderId="2" xfId="15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7" fillId="3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1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15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6" xfId="1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4" fontId="0" fillId="3" borderId="2" xfId="0" applyNumberFormat="1" applyFill="1" applyBorder="1" applyAlignment="1">
      <alignment/>
    </xf>
    <xf numFmtId="4" fontId="0" fillId="4" borderId="8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wrapText="1"/>
    </xf>
    <xf numFmtId="4" fontId="5" fillId="2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4" fontId="0" fillId="2" borderId="2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4" fontId="0" fillId="3" borderId="2" xfId="15" applyNumberFormat="1" applyFill="1" applyBorder="1" applyAlignment="1">
      <alignment/>
    </xf>
    <xf numFmtId="4" fontId="5" fillId="2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4" fontId="0" fillId="3" borderId="10" xfId="15" applyNumberFormat="1" applyFill="1" applyBorder="1" applyAlignment="1">
      <alignment/>
    </xf>
    <xf numFmtId="4" fontId="5" fillId="2" borderId="11" xfId="15" applyNumberFormat="1" applyFon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2" borderId="8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left" wrapText="1"/>
    </xf>
    <xf numFmtId="4" fontId="0" fillId="3" borderId="2" xfId="0" applyNumberFormat="1" applyFill="1" applyBorder="1" applyAlignment="1">
      <alignment horizontal="right" wrapText="1"/>
    </xf>
    <xf numFmtId="4" fontId="5" fillId="2" borderId="8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left" wrapText="1"/>
    </xf>
    <xf numFmtId="4" fontId="0" fillId="3" borderId="2" xfId="0" applyNumberForma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3" borderId="2" xfId="0" applyNumberForma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wrapText="1"/>
    </xf>
    <xf numFmtId="4" fontId="0" fillId="3" borderId="8" xfId="0" applyNumberFormat="1" applyFill="1" applyBorder="1" applyAlignment="1">
      <alignment/>
    </xf>
    <xf numFmtId="0" fontId="0" fillId="0" borderId="9" xfId="0" applyBorder="1" applyAlignment="1">
      <alignment wrapText="1"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" borderId="7" xfId="0" applyFill="1" applyBorder="1" applyAlignment="1">
      <alignment wrapText="1"/>
    </xf>
    <xf numFmtId="0" fontId="0" fillId="0" borderId="2" xfId="0" applyBorder="1" applyAlignment="1">
      <alignment/>
    </xf>
    <xf numFmtId="0" fontId="5" fillId="0" borderId="12" xfId="0" applyFont="1" applyBorder="1" applyAlignment="1">
      <alignment/>
    </xf>
    <xf numFmtId="4" fontId="5" fillId="2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49" fontId="5" fillId="0" borderId="12" xfId="0" applyNumberFormat="1" applyFont="1" applyBorder="1" applyAlignment="1">
      <alignment wrapText="1"/>
    </xf>
    <xf numFmtId="49" fontId="4" fillId="2" borderId="7" xfId="0" applyNumberFormat="1" applyFont="1" applyFill="1" applyBorder="1" applyAlignment="1">
      <alignment wrapText="1"/>
    </xf>
    <xf numFmtId="4" fontId="4" fillId="2" borderId="8" xfId="0" applyNumberFormat="1" applyFont="1" applyFill="1" applyBorder="1" applyAlignment="1">
      <alignment/>
    </xf>
    <xf numFmtId="49" fontId="0" fillId="3" borderId="7" xfId="0" applyNumberFormat="1" applyFill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5" fillId="0" borderId="0" xfId="0" applyFont="1" applyFill="1" applyAlignment="1">
      <alignment horizontal="center"/>
    </xf>
    <xf numFmtId="0" fontId="0" fillId="0" borderId="9" xfId="0" applyFill="1" applyBorder="1" applyAlignment="1">
      <alignment wrapText="1"/>
    </xf>
    <xf numFmtId="49" fontId="5" fillId="0" borderId="7" xfId="0" applyNumberFormat="1" applyFont="1" applyBorder="1" applyAlignment="1">
      <alignment/>
    </xf>
    <xf numFmtId="4" fontId="5" fillId="3" borderId="2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49" fontId="0" fillId="0" borderId="7" xfId="0" applyNumberFormat="1" applyBorder="1" applyAlignment="1">
      <alignment/>
    </xf>
    <xf numFmtId="49" fontId="5" fillId="0" borderId="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2" borderId="7" xfId="0" applyFill="1" applyBorder="1" applyAlignment="1">
      <alignment/>
    </xf>
    <xf numFmtId="49" fontId="0" fillId="3" borderId="7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3" fillId="0" borderId="3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3" borderId="1" xfId="15" applyNumberFormat="1" applyFont="1" applyFill="1" applyBorder="1" applyAlignment="1">
      <alignment horizontal="center" vertical="center"/>
    </xf>
    <xf numFmtId="164" fontId="7" fillId="3" borderId="34" xfId="15" applyNumberFormat="1" applyFont="1" applyFill="1" applyBorder="1" applyAlignment="1">
      <alignment horizontal="center" vertical="center"/>
    </xf>
    <xf numFmtId="164" fontId="7" fillId="3" borderId="3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4"/>
  <sheetViews>
    <sheetView tabSelected="1" zoomScale="80" zoomScaleNormal="80" workbookViewId="0" topLeftCell="A244">
      <selection activeCell="C271" sqref="C271"/>
    </sheetView>
  </sheetViews>
  <sheetFormatPr defaultColWidth="9.140625" defaultRowHeight="12.75"/>
  <cols>
    <col min="1" max="1" width="5.140625" style="53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6.140625" style="0" customWidth="1"/>
    <col min="8" max="8" width="12.8515625" style="0" customWidth="1"/>
    <col min="9" max="9" width="12.421875" style="0" customWidth="1"/>
    <col min="10" max="10" width="11.140625" style="0" customWidth="1"/>
    <col min="11" max="11" width="10.7109375" style="0" customWidth="1"/>
  </cols>
  <sheetData>
    <row r="1" ht="12.75"/>
    <row r="2" ht="12.75"/>
    <row r="3" spans="3:9" ht="27">
      <c r="C3" s="154" t="s">
        <v>273</v>
      </c>
      <c r="D3" s="154"/>
      <c r="E3" s="154"/>
      <c r="F3" s="154"/>
      <c r="G3" s="154"/>
      <c r="H3" s="154"/>
      <c r="I3" s="154"/>
    </row>
    <row r="4" ht="12.75"/>
    <row r="5" spans="3:9" ht="30">
      <c r="C5" s="155" t="s">
        <v>267</v>
      </c>
      <c r="D5" s="155"/>
      <c r="E5" s="155"/>
      <c r="F5" s="155"/>
      <c r="G5" s="155"/>
      <c r="H5" s="155"/>
      <c r="I5" s="155"/>
    </row>
    <row r="6" ht="12.75"/>
    <row r="7" ht="13.5" thickBot="1"/>
    <row r="8" spans="1:7" ht="12.75">
      <c r="A8" s="53">
        <v>1</v>
      </c>
      <c r="C8" s="156" t="s">
        <v>107</v>
      </c>
      <c r="D8" s="157"/>
      <c r="E8" s="157"/>
      <c r="F8" s="157"/>
      <c r="G8" s="158"/>
    </row>
    <row r="9" spans="3:7" ht="12.75">
      <c r="C9" s="159" t="s">
        <v>5</v>
      </c>
      <c r="D9" s="160"/>
      <c r="E9" s="160" t="s">
        <v>108</v>
      </c>
      <c r="F9" s="160"/>
      <c r="G9" s="161"/>
    </row>
    <row r="10" spans="3:7" ht="13.5" customHeight="1">
      <c r="C10" s="152" t="s">
        <v>272</v>
      </c>
      <c r="D10" s="153"/>
      <c r="E10" s="153"/>
      <c r="F10" s="153"/>
      <c r="G10" s="150"/>
    </row>
    <row r="11" spans="3:7" ht="12.75">
      <c r="C11" s="152"/>
      <c r="D11" s="153"/>
      <c r="E11" s="153"/>
      <c r="F11" s="153"/>
      <c r="G11" s="150"/>
    </row>
    <row r="12" spans="3:7" ht="13.5" thickBot="1">
      <c r="C12" s="151"/>
      <c r="D12" s="162"/>
      <c r="E12" s="162"/>
      <c r="F12" s="162"/>
      <c r="G12" s="163"/>
    </row>
    <row r="13" ht="12.75"/>
    <row r="14" ht="12.75"/>
    <row r="15" ht="13.5" thickBot="1"/>
    <row r="16" spans="1:7" ht="12.75">
      <c r="A16" s="53">
        <v>1</v>
      </c>
      <c r="C16" s="164" t="s">
        <v>109</v>
      </c>
      <c r="D16" s="165"/>
      <c r="E16" s="165"/>
      <c r="F16" s="165"/>
      <c r="G16" s="166"/>
    </row>
    <row r="17" spans="3:7" ht="27" customHeight="1">
      <c r="C17" s="54" t="s">
        <v>110</v>
      </c>
      <c r="D17" s="160" t="s">
        <v>111</v>
      </c>
      <c r="E17" s="160"/>
      <c r="F17" s="167" t="s">
        <v>112</v>
      </c>
      <c r="G17" s="168"/>
    </row>
    <row r="18" spans="3:7" ht="13.5" thickBot="1">
      <c r="C18" s="59" t="s">
        <v>271</v>
      </c>
      <c r="D18" s="162"/>
      <c r="E18" s="162"/>
      <c r="F18" s="169">
        <v>0</v>
      </c>
      <c r="G18" s="170"/>
    </row>
    <row r="19" ht="12.75"/>
    <row r="20" ht="12.75"/>
    <row r="21" ht="13.5" thickBot="1"/>
    <row r="22" spans="1:7" ht="12.75">
      <c r="A22" s="53">
        <v>1</v>
      </c>
      <c r="C22" s="156" t="s">
        <v>113</v>
      </c>
      <c r="D22" s="157"/>
      <c r="E22" s="157"/>
      <c r="F22" s="157"/>
      <c r="G22" s="158"/>
    </row>
    <row r="23" spans="3:7" ht="12.75">
      <c r="C23" s="171" t="s">
        <v>114</v>
      </c>
      <c r="D23" s="173" t="s">
        <v>115</v>
      </c>
      <c r="E23" s="174"/>
      <c r="F23" s="177" t="s">
        <v>116</v>
      </c>
      <c r="G23" s="178"/>
    </row>
    <row r="24" spans="3:7" ht="12.75">
      <c r="C24" s="172"/>
      <c r="D24" s="175"/>
      <c r="E24" s="176"/>
      <c r="F24" s="55" t="s">
        <v>117</v>
      </c>
      <c r="G24" s="56" t="s">
        <v>118</v>
      </c>
    </row>
    <row r="25" spans="3:7" ht="12.75">
      <c r="C25" s="60" t="s">
        <v>271</v>
      </c>
      <c r="D25" s="179"/>
      <c r="E25" s="180"/>
      <c r="F25" s="61"/>
      <c r="G25" s="62"/>
    </row>
    <row r="26" spans="3:7" ht="13.5" thickBot="1">
      <c r="C26" s="63" t="s">
        <v>271</v>
      </c>
      <c r="D26" s="181"/>
      <c r="E26" s="182"/>
      <c r="F26" s="64"/>
      <c r="G26" s="65"/>
    </row>
    <row r="27" ht="12.75"/>
    <row r="28" ht="13.5" thickBot="1"/>
    <row r="29" spans="1:9" ht="12.75">
      <c r="A29" s="53">
        <v>2</v>
      </c>
      <c r="C29" s="156" t="s">
        <v>119</v>
      </c>
      <c r="D29" s="157"/>
      <c r="E29" s="157"/>
      <c r="F29" s="157"/>
      <c r="G29" s="157"/>
      <c r="H29" s="157"/>
      <c r="I29" s="158"/>
    </row>
    <row r="30" spans="3:11" ht="38.25">
      <c r="C30" s="66" t="s">
        <v>120</v>
      </c>
      <c r="D30" s="67" t="s">
        <v>121</v>
      </c>
      <c r="E30" s="67" t="s">
        <v>122</v>
      </c>
      <c r="F30" s="67" t="s">
        <v>123</v>
      </c>
      <c r="G30" s="67" t="s">
        <v>124</v>
      </c>
      <c r="H30" s="67" t="s">
        <v>125</v>
      </c>
      <c r="I30" s="68" t="s">
        <v>126</v>
      </c>
      <c r="J30" s="69"/>
      <c r="K30" s="69"/>
    </row>
    <row r="31" spans="3:9" ht="25.5">
      <c r="C31" s="66" t="s">
        <v>127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1">
        <f>D31+E31+F31+G31-H31</f>
        <v>0</v>
      </c>
    </row>
    <row r="32" spans="3:9" ht="25.5">
      <c r="C32" s="66" t="s">
        <v>128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1">
        <f>D32+E32+F32+G32-H32</f>
        <v>0</v>
      </c>
    </row>
    <row r="33" spans="3:9" ht="12.75">
      <c r="C33" s="66" t="s">
        <v>129</v>
      </c>
      <c r="D33" s="70">
        <v>1030</v>
      </c>
      <c r="E33" s="70">
        <v>0</v>
      </c>
      <c r="F33" s="70">
        <v>8786.7</v>
      </c>
      <c r="G33" s="70">
        <v>0</v>
      </c>
      <c r="H33" s="70">
        <v>0</v>
      </c>
      <c r="I33" s="71">
        <f>D33+E33+F33+G33-H33</f>
        <v>9816.7</v>
      </c>
    </row>
    <row r="34" spans="3:9" ht="12.75">
      <c r="C34" s="66" t="s">
        <v>130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1">
        <f>D34+E34+F34+G34-H34</f>
        <v>0</v>
      </c>
    </row>
    <row r="35" spans="3:9" ht="12.75">
      <c r="C35" s="66" t="s">
        <v>131</v>
      </c>
      <c r="D35" s="70">
        <v>0</v>
      </c>
      <c r="E35" s="70">
        <v>0</v>
      </c>
      <c r="F35" s="70">
        <v>2069</v>
      </c>
      <c r="G35" s="70">
        <v>0</v>
      </c>
      <c r="H35" s="70">
        <v>0</v>
      </c>
      <c r="I35" s="71">
        <f>D35+E35+F35+G35-H35</f>
        <v>2069</v>
      </c>
    </row>
    <row r="36" spans="1:9" s="72" customFormat="1" ht="13.5" thickBot="1">
      <c r="A36" s="53"/>
      <c r="C36" s="73" t="s">
        <v>132</v>
      </c>
      <c r="D36" s="74">
        <f aca="true" t="shared" si="0" ref="D36:I36">SUM(D31:D35)</f>
        <v>1030</v>
      </c>
      <c r="E36" s="74">
        <f t="shared" si="0"/>
        <v>0</v>
      </c>
      <c r="F36" s="74">
        <f t="shared" si="0"/>
        <v>10855.7</v>
      </c>
      <c r="G36" s="74">
        <f t="shared" si="0"/>
        <v>0</v>
      </c>
      <c r="H36" s="74">
        <f t="shared" si="0"/>
        <v>0</v>
      </c>
      <c r="I36" s="75">
        <f t="shared" si="0"/>
        <v>11885.7</v>
      </c>
    </row>
    <row r="37" spans="3:9" ht="12.75">
      <c r="C37" s="76"/>
      <c r="D37" s="77"/>
      <c r="E37" s="77"/>
      <c r="F37" s="77"/>
      <c r="G37" s="77"/>
      <c r="H37" s="77"/>
      <c r="I37" s="77"/>
    </row>
    <row r="38" ht="12.75" customHeight="1" thickBot="1"/>
    <row r="39" spans="1:11" ht="25.5" customHeight="1">
      <c r="A39" s="53">
        <v>2</v>
      </c>
      <c r="C39" s="183" t="s">
        <v>133</v>
      </c>
      <c r="D39" s="184"/>
      <c r="E39" s="184"/>
      <c r="F39" s="184"/>
      <c r="G39" s="184"/>
      <c r="H39" s="184"/>
      <c r="I39" s="184"/>
      <c r="J39" s="184"/>
      <c r="K39" s="185"/>
    </row>
    <row r="40" spans="3:11" ht="63.75">
      <c r="C40" s="66" t="s">
        <v>120</v>
      </c>
      <c r="D40" s="67" t="s">
        <v>121</v>
      </c>
      <c r="E40" s="67" t="s">
        <v>122</v>
      </c>
      <c r="F40" s="78" t="s">
        <v>134</v>
      </c>
      <c r="G40" s="78" t="s">
        <v>135</v>
      </c>
      <c r="H40" s="78" t="s">
        <v>136</v>
      </c>
      <c r="I40" s="78" t="s">
        <v>126</v>
      </c>
      <c r="J40" s="78" t="s">
        <v>137</v>
      </c>
      <c r="K40" s="79" t="s">
        <v>138</v>
      </c>
    </row>
    <row r="41" spans="3:11" ht="25.5">
      <c r="C41" s="66" t="s">
        <v>127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80">
        <f>D41-E41+F41+G41-H41</f>
        <v>0</v>
      </c>
      <c r="J41" s="80">
        <f>D31-D41</f>
        <v>0</v>
      </c>
      <c r="K41" s="81">
        <f>I31-I41</f>
        <v>0</v>
      </c>
    </row>
    <row r="42" spans="3:11" ht="25.5">
      <c r="C42" s="66" t="s">
        <v>128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80">
        <f>D42-E42+F42+G42-H42</f>
        <v>0</v>
      </c>
      <c r="J42" s="80">
        <f>D32-D42</f>
        <v>0</v>
      </c>
      <c r="K42" s="81">
        <f>I32-I42</f>
        <v>0</v>
      </c>
    </row>
    <row r="43" spans="3:11" ht="12.75">
      <c r="C43" s="66" t="s">
        <v>129</v>
      </c>
      <c r="D43" s="70">
        <v>1030</v>
      </c>
      <c r="E43" s="70">
        <v>0</v>
      </c>
      <c r="F43" s="70">
        <v>8786.7</v>
      </c>
      <c r="G43" s="70">
        <v>0</v>
      </c>
      <c r="H43" s="70">
        <v>0</v>
      </c>
      <c r="I43" s="80">
        <f>D43-E43+F43+G43-H43</f>
        <v>9816.7</v>
      </c>
      <c r="J43" s="80">
        <f>D33-D43</f>
        <v>0</v>
      </c>
      <c r="K43" s="81">
        <f>I33-I43</f>
        <v>0</v>
      </c>
    </row>
    <row r="44" spans="3:11" ht="12.75">
      <c r="C44" s="66" t="s">
        <v>130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80">
        <f>D44-E44+F44+G44-H44</f>
        <v>0</v>
      </c>
      <c r="J44" s="80">
        <f>D34-D44</f>
        <v>0</v>
      </c>
      <c r="K44" s="81">
        <f>I34-I44</f>
        <v>0</v>
      </c>
    </row>
    <row r="45" spans="3:11" ht="12.75">
      <c r="C45" s="66" t="s">
        <v>131</v>
      </c>
      <c r="D45" s="70">
        <v>0</v>
      </c>
      <c r="E45" s="70">
        <v>0</v>
      </c>
      <c r="F45" s="70">
        <v>2069</v>
      </c>
      <c r="G45" s="70">
        <v>0</v>
      </c>
      <c r="H45" s="70">
        <v>0</v>
      </c>
      <c r="I45" s="80">
        <f>D45-E45+F45+G45-H45</f>
        <v>2069</v>
      </c>
      <c r="J45" s="80">
        <f>D35-D45</f>
        <v>0</v>
      </c>
      <c r="K45" s="81">
        <f>I35-I45</f>
        <v>0</v>
      </c>
    </row>
    <row r="46" spans="1:11" s="72" customFormat="1" ht="13.5" thickBot="1">
      <c r="A46" s="53"/>
      <c r="C46" s="73" t="s">
        <v>132</v>
      </c>
      <c r="D46" s="74">
        <f>SUM(D41:D45)</f>
        <v>1030</v>
      </c>
      <c r="E46" s="74">
        <f aca="true" t="shared" si="1" ref="E46:K46">SUM(E41:E45)</f>
        <v>0</v>
      </c>
      <c r="F46" s="74">
        <f t="shared" si="1"/>
        <v>10855.7</v>
      </c>
      <c r="G46" s="74">
        <f t="shared" si="1"/>
        <v>0</v>
      </c>
      <c r="H46" s="74">
        <f t="shared" si="1"/>
        <v>0</v>
      </c>
      <c r="I46" s="74">
        <f t="shared" si="1"/>
        <v>11885.7</v>
      </c>
      <c r="J46" s="74">
        <f t="shared" si="1"/>
        <v>0</v>
      </c>
      <c r="K46" s="75">
        <f t="shared" si="1"/>
        <v>0</v>
      </c>
    </row>
    <row r="47" spans="3:10" ht="12.75">
      <c r="C47" s="76"/>
      <c r="D47" s="77"/>
      <c r="E47" s="77"/>
      <c r="F47" s="77"/>
      <c r="G47" s="77"/>
      <c r="H47" s="77"/>
      <c r="I47" s="77"/>
      <c r="J47" s="77"/>
    </row>
    <row r="48" spans="3:10" ht="23.25" customHeight="1" thickBot="1">
      <c r="C48" s="76"/>
      <c r="D48" s="77"/>
      <c r="E48" s="77"/>
      <c r="F48" s="77"/>
      <c r="G48" s="77"/>
      <c r="H48" s="77"/>
      <c r="I48" s="77"/>
      <c r="J48" s="77"/>
    </row>
    <row r="49" spans="1:7" ht="12.75">
      <c r="A49" s="53">
        <v>2</v>
      </c>
      <c r="C49" s="183" t="s">
        <v>139</v>
      </c>
      <c r="D49" s="184"/>
      <c r="E49" s="184"/>
      <c r="F49" s="184"/>
      <c r="G49" s="185"/>
    </row>
    <row r="50" spans="3:7" ht="25.5" customHeight="1">
      <c r="C50" s="186"/>
      <c r="D50" s="188" t="s">
        <v>121</v>
      </c>
      <c r="E50" s="190" t="s">
        <v>140</v>
      </c>
      <c r="F50" s="191"/>
      <c r="G50" s="192" t="s">
        <v>126</v>
      </c>
    </row>
    <row r="51" spans="3:7" ht="12.75">
      <c r="C51" s="187"/>
      <c r="D51" s="189"/>
      <c r="E51" s="57" t="s">
        <v>141</v>
      </c>
      <c r="F51" s="57" t="s">
        <v>142</v>
      </c>
      <c r="G51" s="193"/>
    </row>
    <row r="52" spans="3:7" ht="12.75">
      <c r="C52" s="82" t="s">
        <v>143</v>
      </c>
      <c r="D52" s="83">
        <v>0</v>
      </c>
      <c r="E52" s="83">
        <v>0</v>
      </c>
      <c r="F52" s="83">
        <v>0</v>
      </c>
      <c r="G52" s="84">
        <f>D52+E52-F52</f>
        <v>0</v>
      </c>
    </row>
    <row r="53" spans="3:7" ht="13.5" thickBot="1">
      <c r="C53" s="85" t="s">
        <v>144</v>
      </c>
      <c r="D53" s="86">
        <v>0</v>
      </c>
      <c r="E53" s="86">
        <v>0</v>
      </c>
      <c r="F53" s="86">
        <v>0</v>
      </c>
      <c r="G53" s="87">
        <f>D53+E53-F53</f>
        <v>0</v>
      </c>
    </row>
    <row r="54" spans="3:7" ht="12.75">
      <c r="C54" s="77"/>
      <c r="D54" s="77"/>
      <c r="E54" s="77"/>
      <c r="F54" s="77"/>
      <c r="G54" s="77"/>
    </row>
    <row r="55" ht="13.5" thickBot="1"/>
    <row r="56" spans="1:7" ht="12.75">
      <c r="A56" s="53">
        <v>2</v>
      </c>
      <c r="C56" s="156" t="s">
        <v>145</v>
      </c>
      <c r="D56" s="157"/>
      <c r="E56" s="157"/>
      <c r="F56" s="157"/>
      <c r="G56" s="158"/>
    </row>
    <row r="57" spans="3:7" ht="12.75">
      <c r="C57" s="194"/>
      <c r="D57" s="167" t="s">
        <v>121</v>
      </c>
      <c r="E57" s="167" t="s">
        <v>140</v>
      </c>
      <c r="F57" s="167"/>
      <c r="G57" s="168" t="s">
        <v>126</v>
      </c>
    </row>
    <row r="58" spans="3:7" ht="12.75">
      <c r="C58" s="194"/>
      <c r="D58" s="167"/>
      <c r="E58" s="57" t="s">
        <v>141</v>
      </c>
      <c r="F58" s="57" t="s">
        <v>142</v>
      </c>
      <c r="G58" s="168"/>
    </row>
    <row r="59" spans="3:7" ht="25.5">
      <c r="C59" s="66" t="s">
        <v>127</v>
      </c>
      <c r="D59" s="88">
        <v>0</v>
      </c>
      <c r="E59" s="88">
        <v>0</v>
      </c>
      <c r="F59" s="88">
        <v>0</v>
      </c>
      <c r="G59" s="89">
        <f>D59+E59-F59</f>
        <v>0</v>
      </c>
    </row>
    <row r="60" spans="3:7" ht="25.5">
      <c r="C60" s="66" t="s">
        <v>128</v>
      </c>
      <c r="D60" s="88">
        <v>0</v>
      </c>
      <c r="E60" s="88">
        <v>0</v>
      </c>
      <c r="F60" s="88">
        <v>0</v>
      </c>
      <c r="G60" s="89">
        <f>D60+E60-F60</f>
        <v>0</v>
      </c>
    </row>
    <row r="61" spans="3:7" ht="12.75">
      <c r="C61" s="66" t="s">
        <v>129</v>
      </c>
      <c r="D61" s="88">
        <v>0</v>
      </c>
      <c r="E61" s="88">
        <v>0</v>
      </c>
      <c r="F61" s="88">
        <v>0</v>
      </c>
      <c r="G61" s="89">
        <f>D61+E61-F61</f>
        <v>0</v>
      </c>
    </row>
    <row r="62" spans="3:7" ht="12.75">
      <c r="C62" s="66" t="s">
        <v>130</v>
      </c>
      <c r="D62" s="88">
        <v>0</v>
      </c>
      <c r="E62" s="88">
        <v>0</v>
      </c>
      <c r="F62" s="88">
        <v>0</v>
      </c>
      <c r="G62" s="89">
        <f>D62+E62-F62</f>
        <v>0</v>
      </c>
    </row>
    <row r="63" spans="3:7" ht="12.75">
      <c r="C63" s="66" t="s">
        <v>131</v>
      </c>
      <c r="D63" s="88">
        <v>0</v>
      </c>
      <c r="E63" s="88">
        <v>0</v>
      </c>
      <c r="F63" s="88">
        <v>0</v>
      </c>
      <c r="G63" s="89">
        <f>D63+E63-F63</f>
        <v>0</v>
      </c>
    </row>
    <row r="64" spans="1:7" s="72" customFormat="1" ht="13.5" thickBot="1">
      <c r="A64" s="53"/>
      <c r="C64" s="73" t="s">
        <v>132</v>
      </c>
      <c r="D64" s="90">
        <f>SUM(D59:D63)</f>
        <v>0</v>
      </c>
      <c r="E64" s="90">
        <f>SUM(E59:E63)</f>
        <v>0</v>
      </c>
      <c r="F64" s="90">
        <f>SUM(F59:F63)</f>
        <v>0</v>
      </c>
      <c r="G64" s="90">
        <f>SUM(G59:G63)</f>
        <v>0</v>
      </c>
    </row>
    <row r="65" ht="4.5" customHeight="1"/>
    <row r="66" ht="19.5" customHeight="1" thickBot="1"/>
    <row r="67" spans="1:9" ht="12.75">
      <c r="A67" s="53">
        <v>2</v>
      </c>
      <c r="C67" s="156" t="s">
        <v>146</v>
      </c>
      <c r="D67" s="157"/>
      <c r="E67" s="157"/>
      <c r="F67" s="157"/>
      <c r="G67" s="157"/>
      <c r="H67" s="91"/>
      <c r="I67" s="92"/>
    </row>
    <row r="68" spans="3:8" ht="25.5">
      <c r="C68" s="93" t="s">
        <v>120</v>
      </c>
      <c r="D68" s="57" t="s">
        <v>121</v>
      </c>
      <c r="E68" s="57" t="s">
        <v>123</v>
      </c>
      <c r="F68" s="57" t="s">
        <v>125</v>
      </c>
      <c r="G68" s="58" t="s">
        <v>126</v>
      </c>
      <c r="H68" s="69"/>
    </row>
    <row r="69" spans="3:7" ht="12.75">
      <c r="C69" s="66" t="s">
        <v>147</v>
      </c>
      <c r="D69" s="70"/>
      <c r="E69" s="70"/>
      <c r="F69" s="70"/>
      <c r="G69" s="81">
        <f>D69+E69-F69</f>
        <v>0</v>
      </c>
    </row>
    <row r="70" spans="3:7" ht="13.5" thickBot="1">
      <c r="C70" s="73" t="s">
        <v>132</v>
      </c>
      <c r="D70" s="74">
        <f>SUM(D69:D69)</f>
        <v>0</v>
      </c>
      <c r="E70" s="74">
        <f>SUM(E69:E69)</f>
        <v>0</v>
      </c>
      <c r="F70" s="74">
        <f>SUM(F69:F69)</f>
        <v>0</v>
      </c>
      <c r="G70" s="75">
        <f>SUM(G69:G69)</f>
        <v>0</v>
      </c>
    </row>
    <row r="71" spans="3:8" ht="31.5" customHeight="1">
      <c r="C71" s="76"/>
      <c r="D71" s="77"/>
      <c r="E71" s="77"/>
      <c r="F71" s="77"/>
      <c r="G71" s="77"/>
      <c r="H71" s="77"/>
    </row>
    <row r="72" ht="13.5" thickBot="1"/>
    <row r="73" spans="1:10" ht="25.5" customHeight="1">
      <c r="A73" s="53">
        <v>2</v>
      </c>
      <c r="C73" s="183" t="s">
        <v>148</v>
      </c>
      <c r="D73" s="184"/>
      <c r="E73" s="184"/>
      <c r="F73" s="184"/>
      <c r="G73" s="184"/>
      <c r="H73" s="184"/>
      <c r="I73" s="184"/>
      <c r="J73" s="185"/>
    </row>
    <row r="74" spans="3:10" ht="63.75">
      <c r="C74" s="93" t="s">
        <v>120</v>
      </c>
      <c r="D74" s="57" t="s">
        <v>121</v>
      </c>
      <c r="E74" s="94" t="s">
        <v>134</v>
      </c>
      <c r="F74" s="94" t="s">
        <v>135</v>
      </c>
      <c r="G74" s="94" t="s">
        <v>136</v>
      </c>
      <c r="H74" s="94" t="s">
        <v>126</v>
      </c>
      <c r="I74" s="94" t="s">
        <v>137</v>
      </c>
      <c r="J74" s="95" t="s">
        <v>138</v>
      </c>
    </row>
    <row r="75" spans="3:10" ht="12.75">
      <c r="C75" s="66" t="s">
        <v>147</v>
      </c>
      <c r="D75" s="70"/>
      <c r="E75" s="70"/>
      <c r="F75" s="70"/>
      <c r="G75" s="70"/>
      <c r="H75" s="80">
        <f>D75+E75+F75-G75</f>
        <v>0</v>
      </c>
      <c r="I75" s="80">
        <f>D69-D75</f>
        <v>0</v>
      </c>
      <c r="J75" s="81">
        <f>G69-H75</f>
        <v>0</v>
      </c>
    </row>
    <row r="76" spans="3:10" ht="13.5" thickBot="1">
      <c r="C76" s="73" t="s">
        <v>132</v>
      </c>
      <c r="D76" s="74">
        <f aca="true" t="shared" si="2" ref="D76:J76">SUM(D75:D75)</f>
        <v>0</v>
      </c>
      <c r="E76" s="74">
        <f t="shared" si="2"/>
        <v>0</v>
      </c>
      <c r="F76" s="74">
        <f t="shared" si="2"/>
        <v>0</v>
      </c>
      <c r="G76" s="74">
        <f t="shared" si="2"/>
        <v>0</v>
      </c>
      <c r="H76" s="74">
        <f t="shared" si="2"/>
        <v>0</v>
      </c>
      <c r="I76" s="74">
        <f t="shared" si="2"/>
        <v>0</v>
      </c>
      <c r="J76" s="75">
        <f t="shared" si="2"/>
        <v>0</v>
      </c>
    </row>
    <row r="77" ht="25.5" customHeight="1" thickBot="1"/>
    <row r="78" spans="1:7" ht="12.75">
      <c r="A78" s="53">
        <v>2</v>
      </c>
      <c r="C78" s="156" t="s">
        <v>149</v>
      </c>
      <c r="D78" s="157"/>
      <c r="E78" s="157"/>
      <c r="F78" s="157"/>
      <c r="G78" s="158"/>
    </row>
    <row r="79" spans="3:7" ht="12.75">
      <c r="C79" s="194"/>
      <c r="D79" s="167" t="s">
        <v>121</v>
      </c>
      <c r="E79" s="167" t="s">
        <v>140</v>
      </c>
      <c r="F79" s="167"/>
      <c r="G79" s="168" t="s">
        <v>126</v>
      </c>
    </row>
    <row r="80" spans="3:7" ht="12.75">
      <c r="C80" s="194"/>
      <c r="D80" s="167"/>
      <c r="E80" s="57" t="s">
        <v>141</v>
      </c>
      <c r="F80" s="57" t="s">
        <v>142</v>
      </c>
      <c r="G80" s="168"/>
    </row>
    <row r="81" spans="3:7" ht="12.75">
      <c r="C81" s="96" t="s">
        <v>150</v>
      </c>
      <c r="D81" s="97">
        <v>0</v>
      </c>
      <c r="E81" s="97">
        <v>0</v>
      </c>
      <c r="F81" s="97">
        <v>0</v>
      </c>
      <c r="G81" s="98">
        <f>D81+E81-F81</f>
        <v>0</v>
      </c>
    </row>
    <row r="82" spans="3:7" ht="12.75">
      <c r="C82" s="96" t="s">
        <v>151</v>
      </c>
      <c r="D82" s="97">
        <v>0</v>
      </c>
      <c r="E82" s="97">
        <v>0</v>
      </c>
      <c r="F82" s="97">
        <v>0</v>
      </c>
      <c r="G82" s="98">
        <f aca="true" t="shared" si="3" ref="G82:G88">D82+E82-F82</f>
        <v>0</v>
      </c>
    </row>
    <row r="83" spans="3:7" ht="12.75">
      <c r="C83" s="96" t="s">
        <v>152</v>
      </c>
      <c r="D83" s="97">
        <v>0</v>
      </c>
      <c r="E83" s="97">
        <v>0</v>
      </c>
      <c r="F83" s="97">
        <v>0</v>
      </c>
      <c r="G83" s="98">
        <f t="shared" si="3"/>
        <v>0</v>
      </c>
    </row>
    <row r="84" spans="3:7" ht="12.75">
      <c r="C84" s="96" t="s">
        <v>153</v>
      </c>
      <c r="D84" s="97">
        <v>0</v>
      </c>
      <c r="E84" s="97">
        <v>0</v>
      </c>
      <c r="F84" s="97">
        <v>0</v>
      </c>
      <c r="G84" s="98">
        <f t="shared" si="3"/>
        <v>0</v>
      </c>
    </row>
    <row r="85" spans="3:7" ht="12.75">
      <c r="C85" s="96" t="s">
        <v>154</v>
      </c>
      <c r="D85" s="97">
        <v>0</v>
      </c>
      <c r="E85" s="97">
        <v>0</v>
      </c>
      <c r="F85" s="97">
        <v>0</v>
      </c>
      <c r="G85" s="98">
        <f t="shared" si="3"/>
        <v>0</v>
      </c>
    </row>
    <row r="86" spans="3:7" ht="12.75">
      <c r="C86" s="99" t="s">
        <v>155</v>
      </c>
      <c r="D86" s="100">
        <v>0</v>
      </c>
      <c r="E86" s="100">
        <v>0</v>
      </c>
      <c r="F86" s="100">
        <v>0</v>
      </c>
      <c r="G86" s="98">
        <f t="shared" si="3"/>
        <v>0</v>
      </c>
    </row>
    <row r="87" spans="3:7" ht="25.5" customHeight="1">
      <c r="C87" s="99" t="s">
        <v>156</v>
      </c>
      <c r="D87" s="100">
        <v>0</v>
      </c>
      <c r="E87" s="100">
        <v>0</v>
      </c>
      <c r="F87" s="100">
        <v>0</v>
      </c>
      <c r="G87" s="98">
        <f t="shared" si="3"/>
        <v>0</v>
      </c>
    </row>
    <row r="88" spans="3:7" ht="18" customHeight="1">
      <c r="C88" s="99" t="s">
        <v>157</v>
      </c>
      <c r="D88" s="100">
        <v>0</v>
      </c>
      <c r="E88" s="100">
        <v>0</v>
      </c>
      <c r="F88" s="100">
        <v>0</v>
      </c>
      <c r="G88" s="98">
        <f t="shared" si="3"/>
        <v>0</v>
      </c>
    </row>
    <row r="89" spans="3:7" ht="13.5" thickBot="1">
      <c r="C89" s="73" t="s">
        <v>132</v>
      </c>
      <c r="D89" s="101">
        <f>SUM(D81:D88)</f>
        <v>0</v>
      </c>
      <c r="E89" s="101">
        <f>SUM(E81:E88)</f>
        <v>0</v>
      </c>
      <c r="F89" s="101">
        <f>SUM(F81:F88)</f>
        <v>0</v>
      </c>
      <c r="G89" s="102">
        <f>SUM(G81:G88)</f>
        <v>0</v>
      </c>
    </row>
    <row r="90" ht="15" customHeight="1"/>
    <row r="91" spans="1:9" ht="19.5" customHeight="1" thickBot="1">
      <c r="A91" s="53">
        <v>2</v>
      </c>
      <c r="C91" s="195" t="s">
        <v>158</v>
      </c>
      <c r="D91" s="195"/>
      <c r="E91" s="195"/>
      <c r="F91" s="195"/>
      <c r="G91" s="195"/>
      <c r="H91" s="195"/>
      <c r="I91" s="195"/>
    </row>
    <row r="92" spans="3:9" ht="12.75">
      <c r="C92" s="196" t="s">
        <v>159</v>
      </c>
      <c r="D92" s="198" t="s">
        <v>160</v>
      </c>
      <c r="E92" s="198"/>
      <c r="F92" s="198"/>
      <c r="G92" s="198"/>
      <c r="H92" s="198" t="s">
        <v>132</v>
      </c>
      <c r="I92" s="199"/>
    </row>
    <row r="93" spans="3:9" ht="12.75">
      <c r="C93" s="197"/>
      <c r="D93" s="160" t="s">
        <v>161</v>
      </c>
      <c r="E93" s="160"/>
      <c r="F93" s="160" t="s">
        <v>162</v>
      </c>
      <c r="G93" s="160"/>
      <c r="H93" s="160"/>
      <c r="I93" s="161"/>
    </row>
    <row r="94" spans="3:9" ht="12.75">
      <c r="C94" s="197"/>
      <c r="D94" s="160" t="s">
        <v>163</v>
      </c>
      <c r="E94" s="160"/>
      <c r="F94" s="160"/>
      <c r="G94" s="160"/>
      <c r="H94" s="160"/>
      <c r="I94" s="161"/>
    </row>
    <row r="95" spans="3:9" ht="25.5">
      <c r="C95" s="172"/>
      <c r="D95" s="67" t="s">
        <v>164</v>
      </c>
      <c r="E95" s="67" t="s">
        <v>165</v>
      </c>
      <c r="F95" s="67" t="s">
        <v>164</v>
      </c>
      <c r="G95" s="67" t="s">
        <v>165</v>
      </c>
      <c r="H95" s="67" t="s">
        <v>164</v>
      </c>
      <c r="I95" s="68" t="s">
        <v>165</v>
      </c>
    </row>
    <row r="96" spans="3:9" ht="12.75">
      <c r="C96" s="103" t="s">
        <v>166</v>
      </c>
      <c r="D96" s="70">
        <v>48729.86</v>
      </c>
      <c r="E96" s="70">
        <v>31499.55</v>
      </c>
      <c r="F96" s="70">
        <v>0</v>
      </c>
      <c r="G96" s="70">
        <v>0</v>
      </c>
      <c r="H96" s="104">
        <f aca="true" t="shared" si="4" ref="H96:I101">D96+F96</f>
        <v>48729.86</v>
      </c>
      <c r="I96" s="105">
        <f t="shared" si="4"/>
        <v>31499.55</v>
      </c>
    </row>
    <row r="97" spans="3:9" ht="12.75">
      <c r="C97" s="103" t="s">
        <v>167</v>
      </c>
      <c r="D97" s="70">
        <v>11215.35</v>
      </c>
      <c r="E97" s="70">
        <v>2044.31</v>
      </c>
      <c r="F97" s="70">
        <v>0</v>
      </c>
      <c r="G97" s="70">
        <v>0</v>
      </c>
      <c r="H97" s="104">
        <f t="shared" si="4"/>
        <v>11215.35</v>
      </c>
      <c r="I97" s="105">
        <f t="shared" si="4"/>
        <v>2044.31</v>
      </c>
    </row>
    <row r="98" spans="3:9" ht="12.75">
      <c r="C98" s="103" t="s">
        <v>168</v>
      </c>
      <c r="D98" s="70">
        <v>0</v>
      </c>
      <c r="E98" s="70">
        <v>0</v>
      </c>
      <c r="F98" s="70">
        <v>0</v>
      </c>
      <c r="G98" s="70">
        <v>0</v>
      </c>
      <c r="H98" s="104">
        <f t="shared" si="4"/>
        <v>0</v>
      </c>
      <c r="I98" s="105">
        <f t="shared" si="4"/>
        <v>0</v>
      </c>
    </row>
    <row r="99" spans="3:9" ht="12.75">
      <c r="C99" s="103" t="s">
        <v>169</v>
      </c>
      <c r="D99" s="70">
        <v>0</v>
      </c>
      <c r="E99" s="70">
        <v>0</v>
      </c>
      <c r="F99" s="70">
        <v>0</v>
      </c>
      <c r="G99" s="70">
        <v>0</v>
      </c>
      <c r="H99" s="104">
        <f t="shared" si="4"/>
        <v>0</v>
      </c>
      <c r="I99" s="105">
        <f t="shared" si="4"/>
        <v>0</v>
      </c>
    </row>
    <row r="100" spans="3:9" ht="12.75">
      <c r="C100" s="103" t="s">
        <v>170</v>
      </c>
      <c r="D100" s="70">
        <v>0</v>
      </c>
      <c r="E100" s="70">
        <v>0</v>
      </c>
      <c r="F100" s="70">
        <v>0</v>
      </c>
      <c r="G100" s="70">
        <v>0</v>
      </c>
      <c r="H100" s="104">
        <f t="shared" si="4"/>
        <v>0</v>
      </c>
      <c r="I100" s="105">
        <f t="shared" si="4"/>
        <v>0</v>
      </c>
    </row>
    <row r="101" spans="3:9" ht="12.75">
      <c r="C101" s="103" t="s">
        <v>171</v>
      </c>
      <c r="D101" s="70">
        <v>1237.47</v>
      </c>
      <c r="E101" s="70">
        <v>3500</v>
      </c>
      <c r="F101" s="70">
        <v>0</v>
      </c>
      <c r="G101" s="70">
        <v>0</v>
      </c>
      <c r="H101" s="104">
        <f t="shared" si="4"/>
        <v>1237.47</v>
      </c>
      <c r="I101" s="105">
        <f t="shared" si="4"/>
        <v>3500</v>
      </c>
    </row>
    <row r="102" spans="3:9" ht="13.5" thickBot="1">
      <c r="C102" s="106" t="s">
        <v>132</v>
      </c>
      <c r="D102" s="74">
        <f aca="true" t="shared" si="5" ref="D102:I102">SUM(D96:D101)</f>
        <v>61182.68</v>
      </c>
      <c r="E102" s="74">
        <f t="shared" si="5"/>
        <v>37043.86</v>
      </c>
      <c r="F102" s="74">
        <f t="shared" si="5"/>
        <v>0</v>
      </c>
      <c r="G102" s="74">
        <f t="shared" si="5"/>
        <v>0</v>
      </c>
      <c r="H102" s="74">
        <f t="shared" si="5"/>
        <v>61182.68</v>
      </c>
      <c r="I102" s="75">
        <f t="shared" si="5"/>
        <v>37043.86</v>
      </c>
    </row>
    <row r="103" spans="3:9" ht="19.5" customHeight="1">
      <c r="C103" s="107"/>
      <c r="D103" s="108"/>
      <c r="E103" s="108"/>
      <c r="F103" s="108"/>
      <c r="G103" s="108"/>
      <c r="H103" s="108"/>
      <c r="I103" s="108"/>
    </row>
    <row r="104" ht="33.75" customHeight="1"/>
    <row r="105" spans="1:9" ht="34.5" customHeight="1" thickBot="1">
      <c r="A105" s="53">
        <v>2</v>
      </c>
      <c r="C105" s="195" t="s">
        <v>172</v>
      </c>
      <c r="D105" s="195"/>
      <c r="E105" s="195"/>
      <c r="F105" s="195"/>
      <c r="G105" s="195"/>
      <c r="H105" s="195"/>
      <c r="I105" s="195"/>
    </row>
    <row r="106" spans="3:9" ht="12.75">
      <c r="C106" s="196" t="s">
        <v>173</v>
      </c>
      <c r="D106" s="198" t="s">
        <v>160</v>
      </c>
      <c r="E106" s="198"/>
      <c r="F106" s="198"/>
      <c r="G106" s="198"/>
      <c r="H106" s="198" t="s">
        <v>132</v>
      </c>
      <c r="I106" s="199"/>
    </row>
    <row r="107" spans="3:9" ht="12.75">
      <c r="C107" s="197"/>
      <c r="D107" s="160" t="s">
        <v>161</v>
      </c>
      <c r="E107" s="160"/>
      <c r="F107" s="160" t="s">
        <v>162</v>
      </c>
      <c r="G107" s="160"/>
      <c r="H107" s="160"/>
      <c r="I107" s="161"/>
    </row>
    <row r="108" spans="3:9" ht="12.75">
      <c r="C108" s="197"/>
      <c r="D108" s="160" t="s">
        <v>163</v>
      </c>
      <c r="E108" s="160"/>
      <c r="F108" s="160"/>
      <c r="G108" s="160"/>
      <c r="H108" s="160"/>
      <c r="I108" s="161"/>
    </row>
    <row r="109" spans="3:9" ht="25.5">
      <c r="C109" s="172"/>
      <c r="D109" s="57" t="s">
        <v>164</v>
      </c>
      <c r="E109" s="57" t="s">
        <v>165</v>
      </c>
      <c r="F109" s="57" t="s">
        <v>164</v>
      </c>
      <c r="G109" s="57" t="s">
        <v>165</v>
      </c>
      <c r="H109" s="57" t="s">
        <v>164</v>
      </c>
      <c r="I109" s="58" t="s">
        <v>165</v>
      </c>
    </row>
    <row r="110" spans="3:9" ht="12.75">
      <c r="C110" s="103" t="s">
        <v>174</v>
      </c>
      <c r="D110" s="109">
        <v>0</v>
      </c>
      <c r="E110" s="109">
        <v>0</v>
      </c>
      <c r="F110" s="109">
        <v>0</v>
      </c>
      <c r="G110" s="109">
        <v>0</v>
      </c>
      <c r="H110" s="110">
        <f>D110+F110</f>
        <v>0</v>
      </c>
      <c r="I110" s="111">
        <f>E110+G110</f>
        <v>0</v>
      </c>
    </row>
    <row r="111" spans="3:9" ht="12.75">
      <c r="C111" s="103" t="s">
        <v>175</v>
      </c>
      <c r="D111" s="70">
        <v>79381.09</v>
      </c>
      <c r="E111" s="70">
        <v>12111.92</v>
      </c>
      <c r="F111" s="70">
        <v>0</v>
      </c>
      <c r="G111" s="70">
        <v>0</v>
      </c>
      <c r="H111" s="110">
        <f aca="true" t="shared" si="6" ref="H111:I116">D111+F111</f>
        <v>79381.09</v>
      </c>
      <c r="I111" s="111">
        <f t="shared" si="6"/>
        <v>12111.92</v>
      </c>
    </row>
    <row r="112" spans="3:9" ht="12.75">
      <c r="C112" s="103" t="s">
        <v>176</v>
      </c>
      <c r="D112" s="70">
        <v>2990.3</v>
      </c>
      <c r="E112" s="70">
        <v>561.4</v>
      </c>
      <c r="F112" s="70">
        <v>0</v>
      </c>
      <c r="G112" s="70">
        <v>0</v>
      </c>
      <c r="H112" s="110">
        <f t="shared" si="6"/>
        <v>2990.3</v>
      </c>
      <c r="I112" s="111">
        <f t="shared" si="6"/>
        <v>561.4</v>
      </c>
    </row>
    <row r="113" spans="3:9" ht="12.75">
      <c r="C113" s="103" t="s">
        <v>177</v>
      </c>
      <c r="D113" s="70">
        <v>6340.2</v>
      </c>
      <c r="E113" s="70">
        <v>2419.67</v>
      </c>
      <c r="F113" s="70">
        <v>0</v>
      </c>
      <c r="G113" s="70">
        <v>0</v>
      </c>
      <c r="H113" s="110">
        <f t="shared" si="6"/>
        <v>6340.2</v>
      </c>
      <c r="I113" s="111">
        <f t="shared" si="6"/>
        <v>2419.67</v>
      </c>
    </row>
    <row r="114" spans="3:9" ht="12.75">
      <c r="C114" s="103" t="s">
        <v>178</v>
      </c>
      <c r="D114" s="70">
        <v>22450.87</v>
      </c>
      <c r="E114" s="70">
        <v>5273.25</v>
      </c>
      <c r="F114" s="70">
        <v>0</v>
      </c>
      <c r="G114" s="70">
        <v>0</v>
      </c>
      <c r="H114" s="110">
        <f t="shared" si="6"/>
        <v>22450.87</v>
      </c>
      <c r="I114" s="111">
        <f t="shared" si="6"/>
        <v>5273.25</v>
      </c>
    </row>
    <row r="115" spans="3:9" ht="12.75">
      <c r="C115" s="103" t="s">
        <v>179</v>
      </c>
      <c r="D115" s="70">
        <v>0</v>
      </c>
      <c r="E115" s="70">
        <v>0</v>
      </c>
      <c r="F115" s="70">
        <v>0</v>
      </c>
      <c r="G115" s="70">
        <v>0</v>
      </c>
      <c r="H115" s="110">
        <f t="shared" si="6"/>
        <v>0</v>
      </c>
      <c r="I115" s="111">
        <f t="shared" si="6"/>
        <v>0</v>
      </c>
    </row>
    <row r="116" spans="3:9" ht="12.75">
      <c r="C116" s="103" t="s">
        <v>180</v>
      </c>
      <c r="D116" s="70">
        <v>0</v>
      </c>
      <c r="E116" s="70">
        <v>190</v>
      </c>
      <c r="F116" s="70">
        <v>0</v>
      </c>
      <c r="G116" s="70">
        <v>0</v>
      </c>
      <c r="H116" s="110">
        <f t="shared" si="6"/>
        <v>0</v>
      </c>
      <c r="I116" s="111">
        <f t="shared" si="6"/>
        <v>190</v>
      </c>
    </row>
    <row r="117" spans="3:9" ht="13.5" thickBot="1">
      <c r="C117" s="112" t="s">
        <v>132</v>
      </c>
      <c r="D117" s="101">
        <f aca="true" t="shared" si="7" ref="D117:I117">SUM(D110:D116)</f>
        <v>111162.45999999999</v>
      </c>
      <c r="E117" s="101">
        <f t="shared" si="7"/>
        <v>20556.239999999998</v>
      </c>
      <c r="F117" s="101">
        <f t="shared" si="7"/>
        <v>0</v>
      </c>
      <c r="G117" s="101">
        <f t="shared" si="7"/>
        <v>0</v>
      </c>
      <c r="H117" s="101">
        <f t="shared" si="7"/>
        <v>111162.45999999999</v>
      </c>
      <c r="I117" s="102">
        <f t="shared" si="7"/>
        <v>20556.239999999998</v>
      </c>
    </row>
    <row r="119" ht="13.5" thickBot="1"/>
    <row r="120" spans="1:5" ht="12.75">
      <c r="A120" s="53">
        <v>2</v>
      </c>
      <c r="C120" s="164" t="s">
        <v>181</v>
      </c>
      <c r="D120" s="165"/>
      <c r="E120" s="166"/>
    </row>
    <row r="121" spans="3:5" ht="12.75">
      <c r="C121" s="159" t="s">
        <v>182</v>
      </c>
      <c r="D121" s="160" t="s">
        <v>183</v>
      </c>
      <c r="E121" s="161"/>
    </row>
    <row r="122" spans="3:5" ht="25.5">
      <c r="C122" s="159"/>
      <c r="D122" s="67" t="s">
        <v>164</v>
      </c>
      <c r="E122" s="68" t="s">
        <v>165</v>
      </c>
    </row>
    <row r="123" spans="3:5" ht="25.5">
      <c r="C123" s="113" t="s">
        <v>184</v>
      </c>
      <c r="D123" s="104">
        <f>SUM(D124:D127)</f>
        <v>0</v>
      </c>
      <c r="E123" s="105">
        <f>SUM(E124:E127)</f>
        <v>0</v>
      </c>
    </row>
    <row r="124" spans="3:5" ht="25.5">
      <c r="C124" s="66" t="s">
        <v>185</v>
      </c>
      <c r="D124" s="70">
        <v>0</v>
      </c>
      <c r="E124" s="114">
        <v>0</v>
      </c>
    </row>
    <row r="125" spans="3:5" ht="25.5">
      <c r="C125" s="66" t="s">
        <v>186</v>
      </c>
      <c r="D125" s="70">
        <v>0</v>
      </c>
      <c r="E125" s="114">
        <v>0</v>
      </c>
    </row>
    <row r="126" spans="3:5" ht="25.5">
      <c r="C126" s="66" t="s">
        <v>187</v>
      </c>
      <c r="D126" s="70">
        <v>0</v>
      </c>
      <c r="E126" s="114">
        <v>0</v>
      </c>
    </row>
    <row r="127" spans="3:5" ht="25.5">
      <c r="C127" s="66" t="s">
        <v>188</v>
      </c>
      <c r="D127" s="70">
        <v>0</v>
      </c>
      <c r="E127" s="114">
        <v>0</v>
      </c>
    </row>
    <row r="128" spans="3:5" ht="25.5">
      <c r="C128" s="113" t="s">
        <v>189</v>
      </c>
      <c r="D128" s="104">
        <f>SUM(D129:D129)</f>
        <v>7521.02</v>
      </c>
      <c r="E128" s="105">
        <f>SUM(E129:E129)</f>
        <v>13478.29</v>
      </c>
    </row>
    <row r="129" spans="3:5" ht="26.25" thickBot="1">
      <c r="C129" s="115" t="s">
        <v>190</v>
      </c>
      <c r="D129" s="116">
        <v>7521.02</v>
      </c>
      <c r="E129" s="117">
        <v>13478.29</v>
      </c>
    </row>
    <row r="130" spans="3:5" ht="16.5" customHeight="1">
      <c r="C130" s="76"/>
      <c r="D130" s="118"/>
      <c r="E130" s="118"/>
    </row>
    <row r="131" spans="3:5" ht="16.5" customHeight="1">
      <c r="C131" s="76"/>
      <c r="D131" s="118"/>
      <c r="E131" s="118"/>
    </row>
    <row r="132" ht="49.5" customHeight="1" thickBot="1"/>
    <row r="133" spans="1:5" ht="25.5" customHeight="1">
      <c r="A133" s="53">
        <v>2</v>
      </c>
      <c r="C133" s="200" t="s">
        <v>191</v>
      </c>
      <c r="D133" s="201"/>
      <c r="E133" s="202"/>
    </row>
    <row r="134" spans="3:5" ht="12.75">
      <c r="C134" s="159" t="s">
        <v>182</v>
      </c>
      <c r="D134" s="160" t="s">
        <v>183</v>
      </c>
      <c r="E134" s="161"/>
    </row>
    <row r="135" spans="3:5" ht="25.5">
      <c r="C135" s="159"/>
      <c r="D135" s="57" t="s">
        <v>164</v>
      </c>
      <c r="E135" s="58" t="s">
        <v>165</v>
      </c>
    </row>
    <row r="136" spans="3:5" ht="25.5">
      <c r="C136" s="66" t="s">
        <v>192</v>
      </c>
      <c r="D136" s="104">
        <f>SUM(D137:D138)</f>
        <v>44659.36</v>
      </c>
      <c r="E136" s="105">
        <f>SUM(E137:E138)</f>
        <v>64358.73</v>
      </c>
    </row>
    <row r="137" spans="3:5" ht="12.75">
      <c r="C137" s="119" t="s">
        <v>268</v>
      </c>
      <c r="D137" s="70">
        <v>44659.36</v>
      </c>
      <c r="E137" s="114">
        <v>64358.73</v>
      </c>
    </row>
    <row r="138" spans="3:5" ht="13.5" thickBot="1">
      <c r="C138" s="59"/>
      <c r="D138" s="116"/>
      <c r="E138" s="117"/>
    </row>
    <row r="139" spans="3:5" ht="12.75">
      <c r="C139" s="76"/>
      <c r="D139" s="77"/>
      <c r="E139" s="77"/>
    </row>
    <row r="140" spans="3:5" ht="13.5" thickBot="1">
      <c r="C140" s="76"/>
      <c r="D140" s="77"/>
      <c r="E140" s="77"/>
    </row>
    <row r="141" spans="1:5" ht="25.5" customHeight="1">
      <c r="A141" s="53">
        <v>2</v>
      </c>
      <c r="C141" s="203" t="s">
        <v>193</v>
      </c>
      <c r="D141" s="204"/>
      <c r="E141" s="205"/>
    </row>
    <row r="142" spans="3:5" ht="12.75">
      <c r="C142" s="66" t="s">
        <v>194</v>
      </c>
      <c r="D142" s="55" t="s">
        <v>195</v>
      </c>
      <c r="E142" s="56" t="s">
        <v>196</v>
      </c>
    </row>
    <row r="143" spans="3:5" ht="12.75">
      <c r="C143" s="66" t="s">
        <v>197</v>
      </c>
      <c r="D143" s="70">
        <v>0</v>
      </c>
      <c r="E143" s="114">
        <v>0</v>
      </c>
    </row>
    <row r="144" spans="3:5" ht="12.75">
      <c r="C144" s="66" t="s">
        <v>198</v>
      </c>
      <c r="D144" s="70">
        <v>0</v>
      </c>
      <c r="E144" s="114">
        <v>0</v>
      </c>
    </row>
    <row r="145" spans="3:5" ht="12.75">
      <c r="C145" s="113" t="s">
        <v>199</v>
      </c>
      <c r="D145" s="104">
        <f>SUM(D143:D144)</f>
        <v>0</v>
      </c>
      <c r="E145" s="104">
        <f>SUM(E143:E144)</f>
        <v>0</v>
      </c>
    </row>
    <row r="146" spans="3:5" ht="12.75">
      <c r="C146" s="66" t="s">
        <v>200</v>
      </c>
      <c r="D146" s="70">
        <v>0</v>
      </c>
      <c r="E146" s="114">
        <v>0</v>
      </c>
    </row>
    <row r="147" spans="3:5" ht="12.75">
      <c r="C147" s="66" t="s">
        <v>201</v>
      </c>
      <c r="D147" s="70">
        <v>0</v>
      </c>
      <c r="E147" s="114">
        <v>0</v>
      </c>
    </row>
    <row r="148" spans="3:5" ht="13.5" thickBot="1">
      <c r="C148" s="73" t="s">
        <v>199</v>
      </c>
      <c r="D148" s="74">
        <f>SUM(D146:D147)</f>
        <v>0</v>
      </c>
      <c r="E148" s="74">
        <f>SUM(E146:E147)</f>
        <v>0</v>
      </c>
    </row>
    <row r="151" spans="1:4" ht="12.75">
      <c r="A151" s="53">
        <v>2</v>
      </c>
      <c r="C151" s="206" t="s">
        <v>202</v>
      </c>
      <c r="D151" s="207"/>
    </row>
    <row r="152" spans="3:4" ht="25.5">
      <c r="C152" s="120" t="s">
        <v>5</v>
      </c>
      <c r="D152" s="67" t="s">
        <v>203</v>
      </c>
    </row>
    <row r="153" spans="3:4" ht="12.75">
      <c r="C153" s="120" t="s">
        <v>204</v>
      </c>
      <c r="D153" s="70"/>
    </row>
    <row r="154" spans="3:4" ht="12.75">
      <c r="C154" s="120" t="s">
        <v>269</v>
      </c>
      <c r="D154" s="70">
        <v>2</v>
      </c>
    </row>
    <row r="155" spans="3:4" ht="12.75">
      <c r="C155" s="120"/>
      <c r="D155" s="70"/>
    </row>
    <row r="156" spans="3:4" ht="12.75">
      <c r="C156" s="120" t="s">
        <v>205</v>
      </c>
      <c r="D156" s="104">
        <f>SUM(D153:D155)</f>
        <v>2</v>
      </c>
    </row>
    <row r="158" spans="3:5" ht="36.75" customHeight="1">
      <c r="C158" s="208" t="s">
        <v>206</v>
      </c>
      <c r="D158" s="208"/>
      <c r="E158" s="208"/>
    </row>
    <row r="159" spans="1:5" ht="42.75" customHeight="1">
      <c r="A159" s="53">
        <v>2</v>
      </c>
      <c r="C159" s="209" t="s">
        <v>207</v>
      </c>
      <c r="D159" s="209"/>
      <c r="E159" s="209"/>
    </row>
    <row r="160" spans="3:5" ht="12.75">
      <c r="C160" s="210" t="s">
        <v>5</v>
      </c>
      <c r="D160" s="211"/>
      <c r="E160" s="120" t="s">
        <v>208</v>
      </c>
    </row>
    <row r="161" spans="3:5" ht="12.75">
      <c r="C161" s="210" t="s">
        <v>209</v>
      </c>
      <c r="D161" s="211"/>
      <c r="E161" s="61">
        <v>0</v>
      </c>
    </row>
    <row r="166" ht="41.25" customHeight="1"/>
    <row r="167" spans="1:4" ht="13.5" thickBot="1">
      <c r="A167" s="53">
        <v>3</v>
      </c>
      <c r="C167" s="214" t="s">
        <v>210</v>
      </c>
      <c r="D167" s="214"/>
    </row>
    <row r="168" spans="3:4" ht="12.75">
      <c r="C168" s="121" t="s">
        <v>211</v>
      </c>
      <c r="D168" s="122">
        <f>D169+D170+D176</f>
        <v>169812.93</v>
      </c>
    </row>
    <row r="169" spans="3:4" ht="12.75">
      <c r="C169" s="60" t="s">
        <v>9</v>
      </c>
      <c r="D169" s="114">
        <v>2400</v>
      </c>
    </row>
    <row r="170" spans="3:4" ht="25.5">
      <c r="C170" s="113" t="s">
        <v>44</v>
      </c>
      <c r="D170" s="105">
        <f>SUM(D171:D175)</f>
        <v>167412.93</v>
      </c>
    </row>
    <row r="171" spans="3:4" ht="12.75">
      <c r="C171" s="119" t="s">
        <v>212</v>
      </c>
      <c r="D171" s="114"/>
    </row>
    <row r="172" spans="3:4" ht="12.75">
      <c r="C172" s="119" t="s">
        <v>268</v>
      </c>
      <c r="D172" s="114">
        <v>167412.93</v>
      </c>
    </row>
    <row r="173" spans="3:4" ht="12.75">
      <c r="C173" s="119"/>
      <c r="D173" s="114"/>
    </row>
    <row r="174" spans="3:4" ht="12.75">
      <c r="C174" s="119"/>
      <c r="D174" s="114"/>
    </row>
    <row r="175" spans="3:4" ht="12.75">
      <c r="C175" s="119"/>
      <c r="D175" s="114"/>
    </row>
    <row r="176" spans="3:4" ht="25.5">
      <c r="C176" s="113" t="s">
        <v>45</v>
      </c>
      <c r="D176" s="105">
        <f>SUM(D177:D183)</f>
        <v>0</v>
      </c>
    </row>
    <row r="177" spans="3:4" ht="12.75">
      <c r="C177" s="60" t="s">
        <v>212</v>
      </c>
      <c r="D177" s="114">
        <v>0</v>
      </c>
    </row>
    <row r="178" spans="3:4" ht="12.75">
      <c r="C178" s="60"/>
      <c r="D178" s="114">
        <v>0</v>
      </c>
    </row>
    <row r="179" spans="3:4" ht="12.75">
      <c r="C179" s="60"/>
      <c r="D179" s="114">
        <v>0</v>
      </c>
    </row>
    <row r="180" spans="3:4" ht="25.5">
      <c r="C180" s="113" t="s">
        <v>51</v>
      </c>
      <c r="D180" s="105">
        <f>SUM(D181:D183)</f>
        <v>0</v>
      </c>
    </row>
    <row r="181" spans="3:4" ht="12.75">
      <c r="C181" s="60" t="s">
        <v>212</v>
      </c>
      <c r="D181" s="114">
        <v>0</v>
      </c>
    </row>
    <row r="182" spans="3:4" ht="12.75">
      <c r="C182" s="60"/>
      <c r="D182" s="114"/>
    </row>
    <row r="183" spans="3:4" ht="13.5" thickBot="1">
      <c r="C183" s="63"/>
      <c r="D183" s="117"/>
    </row>
    <row r="184" spans="3:4" ht="12.75">
      <c r="C184" s="123"/>
      <c r="D184" s="118"/>
    </row>
    <row r="185" spans="3:4" ht="13.5" thickBot="1">
      <c r="C185" s="123"/>
      <c r="D185" s="118"/>
    </row>
    <row r="186" spans="1:4" ht="12.75">
      <c r="A186" s="53">
        <v>3</v>
      </c>
      <c r="C186" s="124" t="s">
        <v>213</v>
      </c>
      <c r="D186" s="122">
        <f>SUM(D187:D189)</f>
        <v>2295.51</v>
      </c>
    </row>
    <row r="187" spans="3:4" ht="38.25">
      <c r="C187" s="82" t="s">
        <v>214</v>
      </c>
      <c r="D187" s="114">
        <v>0</v>
      </c>
    </row>
    <row r="188" spans="3:4" ht="12.75">
      <c r="C188" s="82" t="s">
        <v>215</v>
      </c>
      <c r="D188" s="114">
        <v>0</v>
      </c>
    </row>
    <row r="189" spans="3:4" ht="13.5" thickBot="1">
      <c r="C189" s="125" t="s">
        <v>216</v>
      </c>
      <c r="D189" s="117">
        <v>2295.51</v>
      </c>
    </row>
    <row r="190" spans="3:4" ht="12.75">
      <c r="C190" s="123"/>
      <c r="D190" s="118"/>
    </row>
    <row r="191" spans="3:4" ht="13.5" thickBot="1">
      <c r="C191" s="123"/>
      <c r="D191" s="118"/>
    </row>
    <row r="192" spans="1:4" ht="12.75">
      <c r="A192" s="53">
        <v>3</v>
      </c>
      <c r="C192" s="124" t="s">
        <v>217</v>
      </c>
      <c r="D192" s="122">
        <f>SUM(D193:D198)</f>
        <v>100.75</v>
      </c>
    </row>
    <row r="193" spans="3:4" ht="12.75">
      <c r="C193" s="126" t="s">
        <v>218</v>
      </c>
      <c r="D193" s="114">
        <v>0</v>
      </c>
    </row>
    <row r="194" spans="3:4" ht="12.75">
      <c r="C194" s="126" t="s">
        <v>219</v>
      </c>
      <c r="D194" s="114">
        <v>0</v>
      </c>
    </row>
    <row r="195" spans="3:4" ht="12.75">
      <c r="C195" s="126" t="s">
        <v>220</v>
      </c>
      <c r="D195" s="114">
        <v>0</v>
      </c>
    </row>
    <row r="196" spans="3:4" ht="25.5">
      <c r="C196" s="82" t="s">
        <v>221</v>
      </c>
      <c r="D196" s="62">
        <v>0</v>
      </c>
    </row>
    <row r="197" spans="3:4" ht="12.75">
      <c r="C197" s="126" t="s">
        <v>222</v>
      </c>
      <c r="D197" s="62">
        <v>0</v>
      </c>
    </row>
    <row r="198" spans="3:4" ht="13.5" thickBot="1">
      <c r="C198" s="125" t="s">
        <v>223</v>
      </c>
      <c r="D198" s="65">
        <v>100.75</v>
      </c>
    </row>
    <row r="199" ht="12.75">
      <c r="C199" s="123"/>
    </row>
    <row r="200" ht="12.75">
      <c r="C200" s="123"/>
    </row>
    <row r="201" ht="12.75">
      <c r="C201" s="123"/>
    </row>
    <row r="202" ht="12.75">
      <c r="C202" s="123"/>
    </row>
    <row r="203" ht="12.75">
      <c r="C203" s="123"/>
    </row>
    <row r="204" ht="27.75" customHeight="1"/>
    <row r="205" spans="1:4" ht="13.5" thickBot="1">
      <c r="A205" s="53">
        <v>4</v>
      </c>
      <c r="C205" s="215" t="s">
        <v>224</v>
      </c>
      <c r="D205" s="215"/>
    </row>
    <row r="206" spans="3:4" ht="38.25">
      <c r="C206" s="127" t="s">
        <v>225</v>
      </c>
      <c r="D206" s="122">
        <f>D207+D211</f>
        <v>167412.93</v>
      </c>
    </row>
    <row r="207" spans="3:4" ht="12.75">
      <c r="C207" s="128" t="s">
        <v>226</v>
      </c>
      <c r="D207" s="129">
        <f>SUM(D208:D210)</f>
        <v>167412.93</v>
      </c>
    </row>
    <row r="208" spans="3:4" ht="12.75">
      <c r="C208" s="130" t="s">
        <v>212</v>
      </c>
      <c r="D208" s="114"/>
    </row>
    <row r="209" spans="3:4" ht="12.75">
      <c r="C209" s="130" t="s">
        <v>268</v>
      </c>
      <c r="D209" s="114">
        <v>167412.93</v>
      </c>
    </row>
    <row r="210" spans="3:4" ht="12.75">
      <c r="C210" s="130"/>
      <c r="D210" s="114"/>
    </row>
    <row r="211" spans="3:4" ht="12.75">
      <c r="C211" s="128" t="s">
        <v>227</v>
      </c>
      <c r="D211" s="129">
        <f>SUM(D212:D214)</f>
        <v>0</v>
      </c>
    </row>
    <row r="212" spans="3:4" ht="12.75">
      <c r="C212" s="130" t="s">
        <v>212</v>
      </c>
      <c r="D212" s="114">
        <v>0</v>
      </c>
    </row>
    <row r="213" spans="3:4" ht="12.75">
      <c r="C213" s="130"/>
      <c r="D213" s="114">
        <v>0</v>
      </c>
    </row>
    <row r="214" spans="3:4" ht="12.75">
      <c r="C214" s="130"/>
      <c r="D214" s="114">
        <v>0</v>
      </c>
    </row>
    <row r="215" spans="3:4" ht="38.25">
      <c r="C215" s="131" t="s">
        <v>228</v>
      </c>
      <c r="D215" s="105">
        <f>D216+D220</f>
        <v>0</v>
      </c>
    </row>
    <row r="216" spans="3:4" ht="12.75">
      <c r="C216" s="128" t="s">
        <v>226</v>
      </c>
      <c r="D216" s="129">
        <f>SUM(D217:D219)</f>
        <v>0</v>
      </c>
    </row>
    <row r="217" spans="3:4" ht="12.75">
      <c r="C217" s="130" t="s">
        <v>212</v>
      </c>
      <c r="D217" s="114">
        <v>0</v>
      </c>
    </row>
    <row r="218" spans="3:4" ht="12.75">
      <c r="C218" s="130"/>
      <c r="D218" s="114">
        <v>0</v>
      </c>
    </row>
    <row r="219" spans="3:4" ht="12.75">
      <c r="C219" s="130"/>
      <c r="D219" s="114">
        <v>0</v>
      </c>
    </row>
    <row r="220" spans="3:4" ht="12.75">
      <c r="C220" s="128" t="s">
        <v>227</v>
      </c>
      <c r="D220" s="129">
        <f>SUM(D221:D223)</f>
        <v>0</v>
      </c>
    </row>
    <row r="221" spans="3:4" ht="12.75">
      <c r="C221" s="130" t="s">
        <v>212</v>
      </c>
      <c r="D221" s="114">
        <v>0</v>
      </c>
    </row>
    <row r="222" spans="3:4" ht="12.75">
      <c r="C222" s="130"/>
      <c r="D222" s="114">
        <v>0</v>
      </c>
    </row>
    <row r="223" spans="3:4" ht="12.75">
      <c r="C223" s="130"/>
      <c r="D223" s="114">
        <v>0</v>
      </c>
    </row>
    <row r="224" spans="3:4" ht="25.5">
      <c r="C224" s="132" t="s">
        <v>49</v>
      </c>
      <c r="D224" s="105">
        <f>D225+D229</f>
        <v>0</v>
      </c>
    </row>
    <row r="225" spans="3:4" ht="12.75">
      <c r="C225" s="133" t="s">
        <v>229</v>
      </c>
      <c r="D225" s="81">
        <f>SUM(D226:D228)</f>
        <v>0</v>
      </c>
    </row>
    <row r="226" spans="3:4" ht="12.75">
      <c r="C226" s="130" t="s">
        <v>212</v>
      </c>
      <c r="D226" s="114">
        <v>0</v>
      </c>
    </row>
    <row r="227" spans="3:4" ht="12.75">
      <c r="C227" s="130"/>
      <c r="D227" s="114">
        <v>0</v>
      </c>
    </row>
    <row r="228" spans="3:4" ht="12.75">
      <c r="C228" s="130"/>
      <c r="D228" s="114">
        <v>0</v>
      </c>
    </row>
    <row r="229" spans="3:4" ht="12.75">
      <c r="C229" s="133" t="s">
        <v>230</v>
      </c>
      <c r="D229" s="81">
        <f>SUM(D230:D232)</f>
        <v>0</v>
      </c>
    </row>
    <row r="230" spans="3:4" ht="12.75">
      <c r="C230" s="130" t="s">
        <v>212</v>
      </c>
      <c r="D230" s="114">
        <v>0</v>
      </c>
    </row>
    <row r="231" spans="3:4" ht="12.75">
      <c r="C231" s="130"/>
      <c r="D231" s="114">
        <v>0</v>
      </c>
    </row>
    <row r="232" spans="3:4" ht="12.75">
      <c r="C232" s="130"/>
      <c r="D232" s="114">
        <v>0</v>
      </c>
    </row>
    <row r="233" spans="3:4" ht="12.75">
      <c r="C233" s="131" t="s">
        <v>231</v>
      </c>
      <c r="D233" s="105">
        <f>SUM(D234:D239)</f>
        <v>3422.02</v>
      </c>
    </row>
    <row r="234" spans="3:4" ht="12.75">
      <c r="C234" s="134" t="s">
        <v>232</v>
      </c>
      <c r="D234" s="114">
        <v>0</v>
      </c>
    </row>
    <row r="235" spans="3:4" ht="12.75">
      <c r="C235" s="134" t="s">
        <v>233</v>
      </c>
      <c r="D235" s="114">
        <v>0</v>
      </c>
    </row>
    <row r="236" spans="3:4" ht="12.75">
      <c r="C236" s="134" t="s">
        <v>234</v>
      </c>
      <c r="D236" s="114">
        <v>0</v>
      </c>
    </row>
    <row r="237" spans="3:4" ht="25.5">
      <c r="C237" s="134" t="s">
        <v>235</v>
      </c>
      <c r="D237" s="114">
        <v>0</v>
      </c>
    </row>
    <row r="238" spans="3:4" ht="12.75">
      <c r="C238" s="134" t="s">
        <v>236</v>
      </c>
      <c r="D238" s="114">
        <v>0</v>
      </c>
    </row>
    <row r="239" spans="3:4" ht="13.5" thickBot="1">
      <c r="C239" s="135" t="s">
        <v>237</v>
      </c>
      <c r="D239" s="117">
        <v>3422.02</v>
      </c>
    </row>
    <row r="240" ht="12.75">
      <c r="C240" s="136"/>
    </row>
    <row r="241" ht="12.75">
      <c r="C241" s="136"/>
    </row>
    <row r="242" ht="12.75">
      <c r="C242" s="136"/>
    </row>
    <row r="243" ht="13.5" thickBot="1">
      <c r="C243" s="136"/>
    </row>
    <row r="244" spans="1:4" ht="12.75">
      <c r="A244" s="53">
        <v>4</v>
      </c>
      <c r="C244" s="124" t="s">
        <v>238</v>
      </c>
      <c r="D244" s="122">
        <f>SUM(D245:D247)</f>
        <v>0</v>
      </c>
    </row>
    <row r="245" spans="3:4" ht="38.25">
      <c r="C245" s="82" t="s">
        <v>239</v>
      </c>
      <c r="D245" s="114">
        <v>0</v>
      </c>
    </row>
    <row r="246" spans="3:4" ht="63.75">
      <c r="C246" s="82" t="s">
        <v>240</v>
      </c>
      <c r="D246" s="114">
        <v>0</v>
      </c>
    </row>
    <row r="247" spans="1:4" ht="13.5" thickBot="1">
      <c r="A247" s="137"/>
      <c r="C247" s="125" t="s">
        <v>216</v>
      </c>
      <c r="D247" s="117">
        <v>0</v>
      </c>
    </row>
    <row r="248" spans="1:4" ht="12.75">
      <c r="A248" s="137"/>
      <c r="C248" s="123"/>
      <c r="D248" s="118"/>
    </row>
    <row r="249" spans="1:4" ht="13.5" thickBot="1">
      <c r="A249" s="137"/>
      <c r="C249" s="123"/>
      <c r="D249" s="118"/>
    </row>
    <row r="250" spans="1:4" ht="12.75">
      <c r="A250" s="137">
        <v>4</v>
      </c>
      <c r="C250" s="124" t="s">
        <v>241</v>
      </c>
      <c r="D250" s="122">
        <f>SUM(D251:D256)</f>
        <v>2182.29</v>
      </c>
    </row>
    <row r="251" spans="1:4" ht="38.25">
      <c r="A251" s="137"/>
      <c r="C251" s="82" t="s">
        <v>242</v>
      </c>
      <c r="D251" s="114">
        <v>0</v>
      </c>
    </row>
    <row r="252" spans="1:4" ht="38.25">
      <c r="A252" s="137"/>
      <c r="C252" s="82" t="s">
        <v>243</v>
      </c>
      <c r="D252" s="114">
        <v>0</v>
      </c>
    </row>
    <row r="253" spans="1:4" ht="38.25">
      <c r="A253" s="137"/>
      <c r="C253" s="82" t="s">
        <v>244</v>
      </c>
      <c r="D253" s="114">
        <v>0</v>
      </c>
    </row>
    <row r="254" spans="1:4" ht="25.5">
      <c r="A254" s="137"/>
      <c r="C254" s="82" t="s">
        <v>245</v>
      </c>
      <c r="D254" s="62">
        <v>40.8</v>
      </c>
    </row>
    <row r="255" spans="1:4" ht="25.5">
      <c r="A255" s="137"/>
      <c r="C255" s="82" t="s">
        <v>246</v>
      </c>
      <c r="D255" s="62">
        <v>0</v>
      </c>
    </row>
    <row r="256" spans="1:4" ht="13.5" thickBot="1">
      <c r="A256" s="137"/>
      <c r="C256" s="138" t="s">
        <v>247</v>
      </c>
      <c r="D256" s="65">
        <v>2141.49</v>
      </c>
    </row>
    <row r="257" spans="1:4" ht="12.75">
      <c r="A257" s="137"/>
      <c r="C257" s="123"/>
      <c r="D257" s="118"/>
    </row>
    <row r="258" spans="1:5" ht="25.5" customHeight="1">
      <c r="A258" s="53">
        <v>5</v>
      </c>
      <c r="C258" s="216" t="s">
        <v>248</v>
      </c>
      <c r="D258" s="216"/>
      <c r="E258" s="216"/>
    </row>
    <row r="259" ht="13.5" thickBot="1">
      <c r="C259" s="136"/>
    </row>
    <row r="260" spans="3:5" ht="12.75">
      <c r="C260" s="196" t="s">
        <v>5</v>
      </c>
      <c r="D260" s="198" t="s">
        <v>249</v>
      </c>
      <c r="E260" s="199"/>
    </row>
    <row r="261" spans="3:5" ht="12.75">
      <c r="C261" s="172"/>
      <c r="D261" s="55" t="s">
        <v>250</v>
      </c>
      <c r="E261" s="56" t="s">
        <v>251</v>
      </c>
    </row>
    <row r="262" spans="3:5" ht="12.75">
      <c r="C262" s="139" t="s">
        <v>252</v>
      </c>
      <c r="D262" s="140">
        <v>737.34</v>
      </c>
      <c r="E262" s="141">
        <v>0</v>
      </c>
    </row>
    <row r="263" spans="3:5" ht="12.75">
      <c r="C263" s="142" t="s">
        <v>253</v>
      </c>
      <c r="D263" s="104">
        <f>D264+D265</f>
        <v>0</v>
      </c>
      <c r="E263" s="105">
        <f>E264+E265</f>
        <v>0</v>
      </c>
    </row>
    <row r="264" spans="3:5" ht="12.75">
      <c r="C264" s="142" t="s">
        <v>254</v>
      </c>
      <c r="D264" s="70">
        <v>0</v>
      </c>
      <c r="E264" s="114">
        <v>0</v>
      </c>
    </row>
    <row r="265" spans="3:5" ht="12.75">
      <c r="C265" s="142" t="s">
        <v>255</v>
      </c>
      <c r="D265" s="70">
        <v>0</v>
      </c>
      <c r="E265" s="114">
        <v>0</v>
      </c>
    </row>
    <row r="266" spans="3:5" ht="12.75">
      <c r="C266" s="142" t="s">
        <v>256</v>
      </c>
      <c r="D266" s="104">
        <f>D267+D268</f>
        <v>808.05</v>
      </c>
      <c r="E266" s="105">
        <f>E267+E268</f>
        <v>0</v>
      </c>
    </row>
    <row r="267" spans="3:5" ht="12.75">
      <c r="C267" s="142" t="s">
        <v>257</v>
      </c>
      <c r="D267" s="70">
        <v>808.05</v>
      </c>
      <c r="E267" s="114">
        <v>0</v>
      </c>
    </row>
    <row r="268" spans="3:5" ht="12.75">
      <c r="C268" s="142" t="s">
        <v>255</v>
      </c>
      <c r="D268" s="70">
        <v>0</v>
      </c>
      <c r="E268" s="114">
        <v>0</v>
      </c>
    </row>
    <row r="269" spans="3:5" ht="13.5" thickBot="1">
      <c r="C269" s="143" t="s">
        <v>258</v>
      </c>
      <c r="D269" s="74">
        <f>D262+D263-D266</f>
        <v>-70.70999999999992</v>
      </c>
      <c r="E269" s="75">
        <f>E262+E263-E266</f>
        <v>0</v>
      </c>
    </row>
    <row r="270" ht="12.75">
      <c r="C270" s="136"/>
    </row>
    <row r="271" ht="33.75" customHeight="1"/>
    <row r="272" spans="1:4" ht="12.75">
      <c r="A272" s="53">
        <v>5</v>
      </c>
      <c r="C272" s="212" t="s">
        <v>259</v>
      </c>
      <c r="D272" s="212"/>
    </row>
    <row r="273" ht="13.5" thickBot="1">
      <c r="D273" s="144"/>
    </row>
    <row r="274" spans="3:4" ht="12.75">
      <c r="C274" s="121" t="s">
        <v>260</v>
      </c>
      <c r="D274" s="122">
        <f>SUM(D276:D284)</f>
        <v>2400</v>
      </c>
    </row>
    <row r="275" spans="3:4" ht="12.75">
      <c r="C275" s="145" t="s">
        <v>261</v>
      </c>
      <c r="D275" s="81"/>
    </row>
    <row r="276" spans="3:4" ht="12.75">
      <c r="C276" s="60" t="s">
        <v>212</v>
      </c>
      <c r="D276" s="114"/>
    </row>
    <row r="277" spans="3:4" ht="12.75">
      <c r="C277" s="60" t="s">
        <v>270</v>
      </c>
      <c r="D277" s="114">
        <v>2400</v>
      </c>
    </row>
    <row r="278" spans="3:4" ht="12.75">
      <c r="C278" s="60"/>
      <c r="D278" s="114"/>
    </row>
    <row r="279" spans="3:4" ht="12.75">
      <c r="C279" s="60"/>
      <c r="D279" s="114"/>
    </row>
    <row r="280" spans="3:4" ht="12.75">
      <c r="C280" s="60"/>
      <c r="D280" s="114"/>
    </row>
    <row r="281" spans="3:4" ht="12.75">
      <c r="C281" s="60"/>
      <c r="D281" s="114"/>
    </row>
    <row r="282" spans="3:4" ht="12.75">
      <c r="C282" s="146"/>
      <c r="D282" s="114"/>
    </row>
    <row r="283" spans="3:4" ht="12.75">
      <c r="C283" s="146"/>
      <c r="D283" s="114"/>
    </row>
    <row r="284" spans="3:4" ht="13.5" thickBot="1">
      <c r="C284" s="63"/>
      <c r="D284" s="117"/>
    </row>
    <row r="285" spans="3:4" ht="12.75">
      <c r="C285" s="77"/>
      <c r="D285" s="147"/>
    </row>
    <row r="287" spans="1:3" ht="13.5" thickBot="1">
      <c r="A287" s="53">
        <v>6</v>
      </c>
      <c r="C287" s="72" t="s">
        <v>262</v>
      </c>
    </row>
    <row r="288" spans="3:5" ht="12.75">
      <c r="C288" s="213" t="s">
        <v>182</v>
      </c>
      <c r="D288" s="198" t="s">
        <v>183</v>
      </c>
      <c r="E288" s="199"/>
    </row>
    <row r="289" spans="3:5" ht="25.5">
      <c r="C289" s="159"/>
      <c r="D289" s="57" t="s">
        <v>164</v>
      </c>
      <c r="E289" s="58" t="s">
        <v>165</v>
      </c>
    </row>
    <row r="290" spans="3:5" ht="12.75">
      <c r="C290" s="103" t="s">
        <v>263</v>
      </c>
      <c r="D290" s="70">
        <v>0</v>
      </c>
      <c r="E290" s="114">
        <v>0</v>
      </c>
    </row>
    <row r="291" spans="3:5" ht="12.75">
      <c r="C291" s="103" t="s">
        <v>264</v>
      </c>
      <c r="D291" s="70">
        <v>0</v>
      </c>
      <c r="E291" s="114">
        <v>0</v>
      </c>
    </row>
    <row r="292" spans="3:5" ht="12.75">
      <c r="C292" s="103" t="s">
        <v>265</v>
      </c>
      <c r="D292" s="70">
        <v>0</v>
      </c>
      <c r="E292" s="114">
        <v>0</v>
      </c>
    </row>
    <row r="293" spans="3:5" ht="12.75">
      <c r="C293" s="103" t="s">
        <v>266</v>
      </c>
      <c r="D293" s="70">
        <v>111162.46</v>
      </c>
      <c r="E293" s="114">
        <v>20556.24</v>
      </c>
    </row>
    <row r="294" spans="3:5" ht="13.5" thickBot="1">
      <c r="C294" s="106" t="s">
        <v>132</v>
      </c>
      <c r="D294" s="74">
        <f>SUM(D290:D293)</f>
        <v>111162.46</v>
      </c>
      <c r="E294" s="75">
        <f>SUM(E290:E293)</f>
        <v>20556.24</v>
      </c>
    </row>
  </sheetData>
  <mergeCells count="75">
    <mergeCell ref="C272:D272"/>
    <mergeCell ref="C288:C289"/>
    <mergeCell ref="D288:E288"/>
    <mergeCell ref="C167:D167"/>
    <mergeCell ref="C205:D205"/>
    <mergeCell ref="C258:E258"/>
    <mergeCell ref="C260:C261"/>
    <mergeCell ref="D260:E260"/>
    <mergeCell ref="C158:E158"/>
    <mergeCell ref="C159:E159"/>
    <mergeCell ref="C160:D160"/>
    <mergeCell ref="C161:D161"/>
    <mergeCell ref="C134:C135"/>
    <mergeCell ref="D134:E134"/>
    <mergeCell ref="C141:E141"/>
    <mergeCell ref="C151:D151"/>
    <mergeCell ref="C120:E120"/>
    <mergeCell ref="C121:C122"/>
    <mergeCell ref="D121:E121"/>
    <mergeCell ref="C133:E133"/>
    <mergeCell ref="C105:I105"/>
    <mergeCell ref="C106:C109"/>
    <mergeCell ref="D106:G106"/>
    <mergeCell ref="H106:I107"/>
    <mergeCell ref="D107:E107"/>
    <mergeCell ref="F107:G107"/>
    <mergeCell ref="D108:I108"/>
    <mergeCell ref="C91:I91"/>
    <mergeCell ref="C92:C95"/>
    <mergeCell ref="D92:G92"/>
    <mergeCell ref="H92:I93"/>
    <mergeCell ref="D93:E93"/>
    <mergeCell ref="F93:G93"/>
    <mergeCell ref="D94:I94"/>
    <mergeCell ref="C67:G67"/>
    <mergeCell ref="C73:J73"/>
    <mergeCell ref="C78:G78"/>
    <mergeCell ref="C79:C80"/>
    <mergeCell ref="D79:D80"/>
    <mergeCell ref="E79:F79"/>
    <mergeCell ref="G79:G80"/>
    <mergeCell ref="C56:G56"/>
    <mergeCell ref="C57:C58"/>
    <mergeCell ref="D57:D58"/>
    <mergeCell ref="E57:F57"/>
    <mergeCell ref="G57:G58"/>
    <mergeCell ref="C49:G49"/>
    <mergeCell ref="C50:C51"/>
    <mergeCell ref="D50:D51"/>
    <mergeCell ref="E50:F50"/>
    <mergeCell ref="G50:G51"/>
    <mergeCell ref="D25:E25"/>
    <mergeCell ref="D26:E26"/>
    <mergeCell ref="C29:I29"/>
    <mergeCell ref="C39:K39"/>
    <mergeCell ref="D18:E18"/>
    <mergeCell ref="F18:G18"/>
    <mergeCell ref="C22:G22"/>
    <mergeCell ref="C23:C24"/>
    <mergeCell ref="D23:E24"/>
    <mergeCell ref="F23:G23"/>
    <mergeCell ref="C12:D12"/>
    <mergeCell ref="E12:G12"/>
    <mergeCell ref="C16:G16"/>
    <mergeCell ref="D17:E17"/>
    <mergeCell ref="F17:G17"/>
    <mergeCell ref="C10:D10"/>
    <mergeCell ref="E10:G10"/>
    <mergeCell ref="C11:D11"/>
    <mergeCell ref="E11:G11"/>
    <mergeCell ref="C3:I3"/>
    <mergeCell ref="C5:I5"/>
    <mergeCell ref="C8:G8"/>
    <mergeCell ref="C9:D9"/>
    <mergeCell ref="E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 topLeftCell="A1">
      <selection activeCell="G3" sqref="G3"/>
    </sheetView>
  </sheetViews>
  <sheetFormatPr defaultColWidth="9.140625" defaultRowHeight="12.75"/>
  <cols>
    <col min="1" max="1" width="9.140625" style="3" customWidth="1"/>
    <col min="2" max="2" width="33.421875" style="3" customWidth="1"/>
    <col min="3" max="3" width="16.57421875" style="3" bestFit="1" customWidth="1"/>
    <col min="4" max="4" width="13.8515625" style="3" bestFit="1" customWidth="1"/>
    <col min="5" max="5" width="9.140625" style="3" customWidth="1"/>
    <col min="6" max="6" width="32.00390625" style="3" customWidth="1"/>
    <col min="7" max="7" width="17.8515625" style="3" customWidth="1"/>
    <col min="8" max="8" width="13.8515625" style="3" bestFit="1" customWidth="1"/>
    <col min="9" max="16384" width="9.140625" style="3" customWidth="1"/>
  </cols>
  <sheetData>
    <row r="1" spans="1:8" ht="18">
      <c r="A1" s="148" t="s">
        <v>273</v>
      </c>
      <c r="B1" s="148"/>
      <c r="C1" s="26"/>
      <c r="D1" s="217" t="s">
        <v>55</v>
      </c>
      <c r="E1" s="217"/>
      <c r="F1" s="26"/>
      <c r="G1" s="26"/>
      <c r="H1" s="26"/>
    </row>
    <row r="2" spans="1:8" ht="14.25">
      <c r="A2" s="26" t="s">
        <v>56</v>
      </c>
      <c r="B2" s="26"/>
      <c r="C2" s="26"/>
      <c r="D2" s="26"/>
      <c r="E2" s="26"/>
      <c r="F2" s="26"/>
      <c r="G2" s="26" t="s">
        <v>0</v>
      </c>
      <c r="H2" s="26"/>
    </row>
    <row r="3" spans="1:8" ht="14.25">
      <c r="A3" s="26" t="s">
        <v>57</v>
      </c>
      <c r="B3" s="26"/>
      <c r="C3" s="26"/>
      <c r="D3" s="27" t="s">
        <v>58</v>
      </c>
      <c r="E3" s="26" t="s">
        <v>106</v>
      </c>
      <c r="F3" s="26"/>
      <c r="G3" s="26">
        <v>356260981</v>
      </c>
      <c r="H3" s="26"/>
    </row>
    <row r="4" spans="1:8" ht="14.25">
      <c r="A4" s="26"/>
      <c r="B4" s="26"/>
      <c r="C4" s="26"/>
      <c r="D4" s="26"/>
      <c r="E4" s="26"/>
      <c r="F4" s="26"/>
      <c r="G4" s="26"/>
      <c r="H4" s="26"/>
    </row>
    <row r="5" spans="1:8" ht="12.75">
      <c r="A5" s="218" t="s">
        <v>59</v>
      </c>
      <c r="B5" s="218"/>
      <c r="C5" s="218"/>
      <c r="D5" s="218"/>
      <c r="E5" s="218"/>
      <c r="F5" s="218"/>
      <c r="G5" s="218"/>
      <c r="H5" s="218"/>
    </row>
    <row r="6" spans="1:8" ht="14.25">
      <c r="A6" s="26"/>
      <c r="B6" s="26"/>
      <c r="C6" s="26"/>
      <c r="D6" s="26"/>
      <c r="E6" s="26"/>
      <c r="F6" s="26"/>
      <c r="G6" s="26"/>
      <c r="H6" s="26"/>
    </row>
    <row r="7" spans="1:8" ht="15">
      <c r="A7" s="28" t="s">
        <v>60</v>
      </c>
      <c r="B7" s="29" t="s">
        <v>61</v>
      </c>
      <c r="C7" s="219" t="s">
        <v>62</v>
      </c>
      <c r="D7" s="219"/>
      <c r="E7" s="28" t="s">
        <v>60</v>
      </c>
      <c r="F7" s="29" t="s">
        <v>63</v>
      </c>
      <c r="G7" s="219" t="s">
        <v>62</v>
      </c>
      <c r="H7" s="219"/>
    </row>
    <row r="8" spans="1:8" ht="15">
      <c r="A8" s="30">
        <v>1</v>
      </c>
      <c r="B8" s="29">
        <v>2</v>
      </c>
      <c r="C8" s="31" t="s">
        <v>64</v>
      </c>
      <c r="D8" s="31" t="s">
        <v>65</v>
      </c>
      <c r="E8" s="30">
        <v>1</v>
      </c>
      <c r="F8" s="29">
        <v>2</v>
      </c>
      <c r="G8" s="31" t="s">
        <v>64</v>
      </c>
      <c r="H8" s="31" t="s">
        <v>65</v>
      </c>
    </row>
    <row r="9" spans="1:8" ht="15">
      <c r="A9" s="30" t="s">
        <v>66</v>
      </c>
      <c r="B9" s="32" t="s">
        <v>67</v>
      </c>
      <c r="C9" s="33">
        <f>SUM(C10:C14)</f>
        <v>0</v>
      </c>
      <c r="D9" s="33">
        <f>SUM(D10:D14)</f>
        <v>0</v>
      </c>
      <c r="E9" s="30" t="s">
        <v>66</v>
      </c>
      <c r="F9" s="32" t="s">
        <v>68</v>
      </c>
      <c r="G9" s="33">
        <f>SUM(G10:G12)</f>
        <v>737.3399999999999</v>
      </c>
      <c r="H9" s="33">
        <f>SUM(H10:H12)</f>
        <v>-70.70999999999992</v>
      </c>
    </row>
    <row r="10" spans="1:8" ht="15">
      <c r="A10" s="30" t="s">
        <v>69</v>
      </c>
      <c r="B10" s="34" t="s">
        <v>70</v>
      </c>
      <c r="C10" s="35">
        <v>0</v>
      </c>
      <c r="D10" s="35">
        <v>0</v>
      </c>
      <c r="E10" s="30" t="s">
        <v>69</v>
      </c>
      <c r="F10" s="34" t="s">
        <v>71</v>
      </c>
      <c r="G10" s="35">
        <v>428.28</v>
      </c>
      <c r="H10" s="35">
        <v>737.34</v>
      </c>
    </row>
    <row r="11" spans="1:8" ht="15">
      <c r="A11" s="30" t="s">
        <v>72</v>
      </c>
      <c r="B11" s="34" t="s">
        <v>73</v>
      </c>
      <c r="C11" s="35">
        <v>0</v>
      </c>
      <c r="D11" s="35">
        <v>0</v>
      </c>
      <c r="E11" s="30" t="s">
        <v>72</v>
      </c>
      <c r="F11" s="34" t="s">
        <v>74</v>
      </c>
      <c r="G11" s="35">
        <v>0</v>
      </c>
      <c r="H11" s="35">
        <v>0</v>
      </c>
    </row>
    <row r="12" spans="1:8" ht="28.5">
      <c r="A12" s="30" t="s">
        <v>75</v>
      </c>
      <c r="B12" s="34" t="s">
        <v>76</v>
      </c>
      <c r="C12" s="35">
        <v>0</v>
      </c>
      <c r="D12" s="35">
        <v>0</v>
      </c>
      <c r="E12" s="30" t="s">
        <v>75</v>
      </c>
      <c r="F12" s="34" t="s">
        <v>77</v>
      </c>
      <c r="G12" s="36">
        <f>SUM(G13+G14)</f>
        <v>309.06</v>
      </c>
      <c r="H12" s="36">
        <f>SUM(H13+H14)</f>
        <v>-808.05</v>
      </c>
    </row>
    <row r="13" spans="1:8" ht="24">
      <c r="A13" s="30" t="s">
        <v>78</v>
      </c>
      <c r="B13" s="34" t="s">
        <v>79</v>
      </c>
      <c r="C13" s="35">
        <v>0</v>
      </c>
      <c r="D13" s="35">
        <v>0</v>
      </c>
      <c r="E13" s="30">
        <v>1</v>
      </c>
      <c r="F13" s="37" t="s">
        <v>80</v>
      </c>
      <c r="G13" s="35">
        <v>309.06</v>
      </c>
      <c r="H13" s="35">
        <v>0</v>
      </c>
    </row>
    <row r="14" spans="1:8" ht="28.5">
      <c r="A14" s="30" t="s">
        <v>81</v>
      </c>
      <c r="B14" s="34" t="s">
        <v>82</v>
      </c>
      <c r="C14" s="35">
        <v>0</v>
      </c>
      <c r="D14" s="35">
        <v>0</v>
      </c>
      <c r="E14" s="38">
        <v>2</v>
      </c>
      <c r="F14" s="39" t="s">
        <v>83</v>
      </c>
      <c r="G14" s="40">
        <v>0</v>
      </c>
      <c r="H14" s="40">
        <v>-808.05</v>
      </c>
    </row>
    <row r="15" spans="1:8" ht="30">
      <c r="A15" s="30" t="s">
        <v>84</v>
      </c>
      <c r="B15" s="32" t="s">
        <v>85</v>
      </c>
      <c r="C15" s="33">
        <f>SUM(C16+C17+C21)</f>
        <v>149038.14</v>
      </c>
      <c r="D15" s="33">
        <f>SUM(D16+D17+D21)</f>
        <v>71365.97</v>
      </c>
      <c r="E15" s="30" t="s">
        <v>84</v>
      </c>
      <c r="F15" s="32" t="s">
        <v>86</v>
      </c>
      <c r="G15" s="33">
        <f>SUM(G16+G17+G21+G22)</f>
        <v>155821.82</v>
      </c>
      <c r="H15" s="33">
        <f>SUM(H16+H17+H21+H22)</f>
        <v>84914.97</v>
      </c>
    </row>
    <row r="16" spans="1:8" ht="28.5">
      <c r="A16" s="30" t="s">
        <v>69</v>
      </c>
      <c r="B16" s="34" t="s">
        <v>87</v>
      </c>
      <c r="C16" s="35">
        <v>0</v>
      </c>
      <c r="D16" s="35">
        <v>0</v>
      </c>
      <c r="E16" s="30" t="s">
        <v>69</v>
      </c>
      <c r="F16" s="34" t="s">
        <v>88</v>
      </c>
      <c r="G16" s="35">
        <v>0</v>
      </c>
      <c r="H16" s="35">
        <v>0</v>
      </c>
    </row>
    <row r="17" spans="1:8" ht="28.5">
      <c r="A17" s="220" t="s">
        <v>72</v>
      </c>
      <c r="B17" s="223" t="s">
        <v>89</v>
      </c>
      <c r="C17" s="226">
        <v>61182.68</v>
      </c>
      <c r="D17" s="226">
        <v>37043.86</v>
      </c>
      <c r="E17" s="30" t="s">
        <v>72</v>
      </c>
      <c r="F17" s="34" t="s">
        <v>90</v>
      </c>
      <c r="G17" s="36">
        <f>SUM(G18:G20)</f>
        <v>111162.46</v>
      </c>
      <c r="H17" s="36">
        <f>SUM(H18:H20)</f>
        <v>20556.24</v>
      </c>
    </row>
    <row r="18" spans="1:8" ht="15">
      <c r="A18" s="221"/>
      <c r="B18" s="224"/>
      <c r="C18" s="227"/>
      <c r="D18" s="227"/>
      <c r="E18" s="30">
        <v>1</v>
      </c>
      <c r="F18" s="34" t="s">
        <v>91</v>
      </c>
      <c r="G18" s="35">
        <v>0</v>
      </c>
      <c r="H18" s="35">
        <v>0</v>
      </c>
    </row>
    <row r="19" spans="1:8" ht="15">
      <c r="A19" s="221"/>
      <c r="B19" s="224"/>
      <c r="C19" s="227"/>
      <c r="D19" s="227"/>
      <c r="E19" s="30">
        <v>2</v>
      </c>
      <c r="F19" s="34" t="s">
        <v>92</v>
      </c>
      <c r="G19" s="35">
        <v>111162.46</v>
      </c>
      <c r="H19" s="35">
        <v>20556.24</v>
      </c>
    </row>
    <row r="20" spans="1:8" ht="15">
      <c r="A20" s="222"/>
      <c r="B20" s="225"/>
      <c r="C20" s="228"/>
      <c r="D20" s="228"/>
      <c r="E20" s="38">
        <v>3</v>
      </c>
      <c r="F20" s="41" t="s">
        <v>93</v>
      </c>
      <c r="G20" s="40">
        <v>0</v>
      </c>
      <c r="H20" s="40">
        <v>0</v>
      </c>
    </row>
    <row r="21" spans="1:8" ht="15">
      <c r="A21" s="30" t="s">
        <v>75</v>
      </c>
      <c r="B21" s="34" t="s">
        <v>94</v>
      </c>
      <c r="C21" s="36">
        <f>SUM(C22:C23)</f>
        <v>87855.46</v>
      </c>
      <c r="D21" s="36">
        <f>SUM(D22:D23)</f>
        <v>34322.11</v>
      </c>
      <c r="E21" s="38" t="s">
        <v>75</v>
      </c>
      <c r="F21" s="41" t="s">
        <v>95</v>
      </c>
      <c r="G21" s="40">
        <v>0</v>
      </c>
      <c r="H21" s="40">
        <v>0</v>
      </c>
    </row>
    <row r="22" spans="1:8" ht="15">
      <c r="A22" s="30">
        <v>1</v>
      </c>
      <c r="B22" s="34" t="s">
        <v>96</v>
      </c>
      <c r="C22" s="35">
        <v>87855.46</v>
      </c>
      <c r="D22" s="35">
        <v>34322.11</v>
      </c>
      <c r="E22" s="38" t="s">
        <v>78</v>
      </c>
      <c r="F22" s="41" t="s">
        <v>97</v>
      </c>
      <c r="G22" s="42">
        <f>SUM(G23:G24)</f>
        <v>44659.36</v>
      </c>
      <c r="H22" s="42">
        <f>SUM(H23:H24)</f>
        <v>64358.73</v>
      </c>
    </row>
    <row r="23" spans="1:8" ht="28.5">
      <c r="A23" s="38">
        <v>2</v>
      </c>
      <c r="B23" s="41" t="s">
        <v>98</v>
      </c>
      <c r="C23" s="40">
        <v>0</v>
      </c>
      <c r="D23" s="40">
        <v>0</v>
      </c>
      <c r="E23" s="38">
        <v>1</v>
      </c>
      <c r="F23" s="41" t="s">
        <v>99</v>
      </c>
      <c r="G23" s="40">
        <v>44659.36</v>
      </c>
      <c r="H23" s="40">
        <v>64358.73</v>
      </c>
    </row>
    <row r="24" spans="1:8" ht="30.75" thickBot="1">
      <c r="A24" s="38" t="s">
        <v>100</v>
      </c>
      <c r="B24" s="43" t="s">
        <v>101</v>
      </c>
      <c r="C24" s="40">
        <v>7521.02</v>
      </c>
      <c r="D24" s="40">
        <v>13478.29</v>
      </c>
      <c r="E24" s="38">
        <v>2</v>
      </c>
      <c r="F24" s="41" t="s">
        <v>102</v>
      </c>
      <c r="G24" s="40">
        <v>0</v>
      </c>
      <c r="H24" s="40">
        <v>0</v>
      </c>
    </row>
    <row r="25" spans="1:8" ht="16.5" thickBot="1" thickTop="1">
      <c r="A25" s="44"/>
      <c r="B25" s="45" t="s">
        <v>103</v>
      </c>
      <c r="C25" s="46">
        <f>SUM(C9+C15+C24)</f>
        <v>156559.16</v>
      </c>
      <c r="D25" s="46">
        <f>SUM(D9+D15+D24)</f>
        <v>84844.26000000001</v>
      </c>
      <c r="E25" s="47"/>
      <c r="F25" s="45" t="s">
        <v>103</v>
      </c>
      <c r="G25" s="46">
        <f>SUM(G9+G15)</f>
        <v>156559.16</v>
      </c>
      <c r="H25" s="48">
        <f>SUM(H9+H15)</f>
        <v>84844.26</v>
      </c>
    </row>
    <row r="26" spans="1:8" ht="15" thickTop="1">
      <c r="A26" s="27"/>
      <c r="B26" s="26"/>
      <c r="C26" s="26"/>
      <c r="D26" s="26"/>
      <c r="E26" s="26"/>
      <c r="F26" s="26"/>
      <c r="G26" s="26"/>
      <c r="H26" s="26"/>
    </row>
    <row r="27" spans="1:8" ht="14.25">
      <c r="A27" s="49"/>
      <c r="B27" s="26"/>
      <c r="C27" s="26"/>
      <c r="D27" s="26"/>
      <c r="E27" s="26"/>
      <c r="F27" s="50"/>
      <c r="G27" s="26" t="s">
        <v>104</v>
      </c>
      <c r="H27" s="26"/>
    </row>
    <row r="28" spans="1:8" ht="14.25">
      <c r="A28" s="51" t="s">
        <v>105</v>
      </c>
      <c r="B28" s="26"/>
      <c r="C28" s="26"/>
      <c r="D28" s="26"/>
      <c r="E28" s="26"/>
      <c r="F28" s="26"/>
      <c r="G28" s="52" t="s">
        <v>46</v>
      </c>
      <c r="H28" s="26"/>
    </row>
    <row r="29" spans="1:8" ht="14.25">
      <c r="A29" s="26" t="s">
        <v>54</v>
      </c>
      <c r="B29" s="26"/>
      <c r="C29" s="26"/>
      <c r="D29" s="26"/>
      <c r="E29" s="26"/>
      <c r="F29" s="26"/>
      <c r="G29" s="26"/>
      <c r="H29" s="26"/>
    </row>
  </sheetData>
  <mergeCells count="8">
    <mergeCell ref="A17:A20"/>
    <mergeCell ref="B17:B20"/>
    <mergeCell ref="C17:C20"/>
    <mergeCell ref="D17:D20"/>
    <mergeCell ref="D1:E1"/>
    <mergeCell ref="A5:H5"/>
    <mergeCell ref="C7:D7"/>
    <mergeCell ref="G7:H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zoomScale="90" zoomScaleNormal="90" workbookViewId="0" topLeftCell="A1">
      <selection activeCell="D3" sqref="D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.75">
      <c r="A1" s="148" t="s">
        <v>273</v>
      </c>
      <c r="B1" s="2"/>
      <c r="C1" s="149" t="s">
        <v>0</v>
      </c>
      <c r="D1" s="49">
        <v>356260981</v>
      </c>
    </row>
    <row r="2" spans="1:4" ht="15">
      <c r="A2" s="1" t="s">
        <v>1</v>
      </c>
      <c r="B2" s="2"/>
      <c r="C2" s="1"/>
      <c r="D2" s="1"/>
    </row>
    <row r="3" spans="1:4" ht="18">
      <c r="A3" s="1"/>
      <c r="B3" s="22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52</v>
      </c>
      <c r="C5" s="4"/>
      <c r="D5" s="1"/>
    </row>
    <row r="6" spans="1:4" ht="26.25" customHeight="1">
      <c r="A6" s="229" t="s">
        <v>3</v>
      </c>
      <c r="B6" s="229"/>
      <c r="C6" s="229"/>
      <c r="D6" s="229"/>
    </row>
    <row r="7" spans="1:4" ht="15">
      <c r="A7" s="1"/>
      <c r="B7" s="2"/>
      <c r="C7" s="4"/>
      <c r="D7" s="1"/>
    </row>
    <row r="8" spans="1:4" ht="25.5">
      <c r="A8" s="230" t="s">
        <v>4</v>
      </c>
      <c r="B8" s="231" t="s">
        <v>5</v>
      </c>
      <c r="C8" s="6" t="s">
        <v>47</v>
      </c>
      <c r="D8" s="6" t="s">
        <v>48</v>
      </c>
    </row>
    <row r="9" spans="1:4" ht="15.75">
      <c r="A9" s="230"/>
      <c r="B9" s="232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603092.2</v>
      </c>
      <c r="D11" s="17">
        <f>SUM(D12:D13)</f>
        <v>169812.93</v>
      </c>
    </row>
    <row r="12" spans="1:4" ht="15">
      <c r="A12" s="11" t="s">
        <v>8</v>
      </c>
      <c r="B12" s="12" t="s">
        <v>9</v>
      </c>
      <c r="C12" s="20">
        <v>2400</v>
      </c>
      <c r="D12" s="20">
        <v>2400</v>
      </c>
    </row>
    <row r="13" spans="1:4" ht="15">
      <c r="A13" s="11" t="s">
        <v>10</v>
      </c>
      <c r="B13" s="12" t="s">
        <v>11</v>
      </c>
      <c r="C13" s="18">
        <f>C14+C15+C16</f>
        <v>600692.2</v>
      </c>
      <c r="D13" s="18">
        <f>D14+D15+D16</f>
        <v>167412.93</v>
      </c>
    </row>
    <row r="14" spans="1:4" ht="30">
      <c r="A14" s="11">
        <v>1</v>
      </c>
      <c r="B14" s="2" t="s">
        <v>44</v>
      </c>
      <c r="C14" s="20">
        <v>0</v>
      </c>
      <c r="D14" s="20">
        <v>167412.93</v>
      </c>
    </row>
    <row r="15" spans="1:4" ht="30">
      <c r="A15" s="11">
        <v>2</v>
      </c>
      <c r="B15" s="12" t="s">
        <v>45</v>
      </c>
      <c r="C15" s="20">
        <v>0</v>
      </c>
      <c r="D15" s="20">
        <v>0</v>
      </c>
    </row>
    <row r="16" spans="1:4" ht="15">
      <c r="A16" s="11">
        <v>3</v>
      </c>
      <c r="B16" s="12" t="s">
        <v>51</v>
      </c>
      <c r="C16" s="20">
        <v>600692.2</v>
      </c>
      <c r="D16" s="20">
        <v>0</v>
      </c>
    </row>
    <row r="17" spans="1:4" ht="15.75">
      <c r="A17" s="9" t="s">
        <v>12</v>
      </c>
      <c r="B17" s="10" t="s">
        <v>13</v>
      </c>
      <c r="C17" s="17">
        <f>C18+C19+C20</f>
        <v>603345.63</v>
      </c>
      <c r="D17" s="17">
        <f>D18+D19+D20</f>
        <v>167412.93</v>
      </c>
    </row>
    <row r="18" spans="1:4" ht="30.75">
      <c r="A18" s="11">
        <v>1</v>
      </c>
      <c r="B18" s="2" t="s">
        <v>14</v>
      </c>
      <c r="C18" s="19">
        <v>0</v>
      </c>
      <c r="D18" s="19">
        <v>167412.93</v>
      </c>
    </row>
    <row r="19" spans="1:4" ht="30.75">
      <c r="A19" s="11">
        <v>2</v>
      </c>
      <c r="B19" s="12" t="s">
        <v>15</v>
      </c>
      <c r="C19" s="19">
        <v>0</v>
      </c>
      <c r="D19" s="19">
        <v>0</v>
      </c>
    </row>
    <row r="20" spans="1:4" ht="15.75">
      <c r="A20" s="11">
        <v>3</v>
      </c>
      <c r="B20" s="12" t="s">
        <v>49</v>
      </c>
      <c r="C20" s="19">
        <v>603345.63</v>
      </c>
      <c r="D20" s="19">
        <v>0</v>
      </c>
    </row>
    <row r="21" spans="1:4" ht="31.5">
      <c r="A21" s="9" t="s">
        <v>16</v>
      </c>
      <c r="B21" s="10" t="s">
        <v>17</v>
      </c>
      <c r="C21" s="17">
        <f>SUM(C11-C17)</f>
        <v>-253.43000000005122</v>
      </c>
      <c r="D21" s="17">
        <f>SUM(D11-D17)</f>
        <v>2400</v>
      </c>
    </row>
    <row r="22" spans="1:4" ht="15.75">
      <c r="A22" s="9" t="s">
        <v>18</v>
      </c>
      <c r="B22" s="10" t="s">
        <v>19</v>
      </c>
      <c r="C22" s="17">
        <f>SUM(C23:C28)</f>
        <v>9322.33</v>
      </c>
      <c r="D22" s="17">
        <f>SUM(D23:D28)</f>
        <v>3422.02</v>
      </c>
    </row>
    <row r="23" spans="1:4" ht="15">
      <c r="A23" s="11">
        <v>1</v>
      </c>
      <c r="B23" s="12" t="s">
        <v>20</v>
      </c>
      <c r="C23" s="20">
        <v>0</v>
      </c>
      <c r="D23" s="20">
        <v>0</v>
      </c>
    </row>
    <row r="24" spans="1:4" ht="15">
      <c r="A24" s="11">
        <v>2</v>
      </c>
      <c r="B24" s="12" t="s">
        <v>21</v>
      </c>
      <c r="C24" s="20">
        <v>0</v>
      </c>
      <c r="D24" s="20">
        <v>0</v>
      </c>
    </row>
    <row r="25" spans="1:4" ht="15">
      <c r="A25" s="11">
        <v>3</v>
      </c>
      <c r="B25" s="12" t="s">
        <v>22</v>
      </c>
      <c r="C25" s="20">
        <v>0</v>
      </c>
      <c r="D25" s="20">
        <v>0</v>
      </c>
    </row>
    <row r="26" spans="1:4" ht="30">
      <c r="A26" s="11">
        <v>4</v>
      </c>
      <c r="B26" s="12" t="s">
        <v>23</v>
      </c>
      <c r="C26" s="20">
        <v>0</v>
      </c>
      <c r="D26" s="20">
        <v>0</v>
      </c>
    </row>
    <row r="27" spans="1:4" ht="15">
      <c r="A27" s="11">
        <v>5</v>
      </c>
      <c r="B27" s="12" t="s">
        <v>24</v>
      </c>
      <c r="C27" s="20">
        <v>0</v>
      </c>
      <c r="D27" s="20">
        <v>0</v>
      </c>
    </row>
    <row r="28" spans="1:4" ht="15">
      <c r="A28" s="11">
        <v>6</v>
      </c>
      <c r="B28" s="12" t="s">
        <v>25</v>
      </c>
      <c r="C28" s="20">
        <v>9322.33</v>
      </c>
      <c r="D28" s="20">
        <v>3422.02</v>
      </c>
    </row>
    <row r="29" spans="1:4" ht="15.75">
      <c r="A29" s="9" t="s">
        <v>26</v>
      </c>
      <c r="B29" s="13" t="s">
        <v>27</v>
      </c>
      <c r="C29" s="19">
        <v>18778.4</v>
      </c>
      <c r="D29" s="19">
        <v>2295.51</v>
      </c>
    </row>
    <row r="30" spans="1:4" ht="31.5">
      <c r="A30" s="9" t="s">
        <v>28</v>
      </c>
      <c r="B30" s="10" t="s">
        <v>29</v>
      </c>
      <c r="C30" s="19">
        <v>219.86</v>
      </c>
      <c r="D30" s="19">
        <v>0</v>
      </c>
    </row>
    <row r="31" spans="1:4" ht="15.75">
      <c r="A31" s="9" t="s">
        <v>30</v>
      </c>
      <c r="B31" s="10" t="s">
        <v>31</v>
      </c>
      <c r="C31" s="19">
        <v>0</v>
      </c>
      <c r="D31" s="19">
        <v>100.75</v>
      </c>
    </row>
    <row r="32" spans="1:4" ht="15.75">
      <c r="A32" s="9" t="s">
        <v>32</v>
      </c>
      <c r="B32" s="10" t="s">
        <v>33</v>
      </c>
      <c r="C32" s="19">
        <v>8673.72</v>
      </c>
      <c r="D32" s="19">
        <v>2182.29</v>
      </c>
    </row>
    <row r="33" spans="1:4" ht="30">
      <c r="A33" s="9" t="s">
        <v>8</v>
      </c>
      <c r="B33" s="13" t="s">
        <v>34</v>
      </c>
      <c r="C33" s="17">
        <f>SUM(C21-C22+C29-C30+C31-C32)</f>
        <v>309.0599999999504</v>
      </c>
      <c r="D33" s="17">
        <f>SUM(D21-D22+D29-D30+D31-D32)</f>
        <v>-808.0499999999997</v>
      </c>
    </row>
    <row r="34" spans="1:4" ht="15.75">
      <c r="A34" s="9" t="s">
        <v>35</v>
      </c>
      <c r="B34" s="10" t="s">
        <v>36</v>
      </c>
      <c r="C34" s="17">
        <f>SUM(C35:C36)</f>
        <v>0</v>
      </c>
      <c r="D34" s="17">
        <f>SUM(D35:D36)</f>
        <v>0</v>
      </c>
    </row>
    <row r="35" spans="1:4" ht="15">
      <c r="A35" s="11" t="s">
        <v>8</v>
      </c>
      <c r="B35" s="12" t="s">
        <v>37</v>
      </c>
      <c r="C35" s="20"/>
      <c r="D35" s="20">
        <v>0</v>
      </c>
    </row>
    <row r="36" spans="1:4" ht="15">
      <c r="A36" s="11" t="s">
        <v>10</v>
      </c>
      <c r="B36" s="12" t="s">
        <v>38</v>
      </c>
      <c r="C36" s="20"/>
      <c r="D36" s="20">
        <v>0</v>
      </c>
    </row>
    <row r="37" spans="1:4" ht="15.75">
      <c r="A37" s="9" t="s">
        <v>39</v>
      </c>
      <c r="B37" s="10" t="s">
        <v>40</v>
      </c>
      <c r="C37" s="17">
        <f>SUM(C33+C34)</f>
        <v>309.0599999999504</v>
      </c>
      <c r="D37" s="17">
        <f>SUM(D33+D34)</f>
        <v>-808.0499999999997</v>
      </c>
    </row>
    <row r="38" spans="1:4" ht="30">
      <c r="A38" s="11" t="s">
        <v>8</v>
      </c>
      <c r="B38" s="12" t="s">
        <v>41</v>
      </c>
      <c r="C38" s="20"/>
      <c r="D38" s="20"/>
    </row>
    <row r="39" spans="1:4" ht="30">
      <c r="A39" s="11" t="s">
        <v>10</v>
      </c>
      <c r="B39" s="12" t="s">
        <v>42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 t="s">
        <v>53</v>
      </c>
      <c r="B42" s="2"/>
      <c r="C42" s="4" t="s">
        <v>50</v>
      </c>
      <c r="D42" s="1"/>
    </row>
    <row r="43" spans="1:4" ht="15">
      <c r="A43" s="3" t="s">
        <v>43</v>
      </c>
      <c r="B43" s="14"/>
      <c r="C43" s="15" t="s">
        <v>46</v>
      </c>
      <c r="D43" s="1"/>
    </row>
    <row r="44" spans="1:4" ht="15">
      <c r="A44" s="1" t="s">
        <v>54</v>
      </c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 Robert Cyglicki</cp:lastModifiedBy>
  <cp:lastPrinted>2005-04-04T10:10:11Z</cp:lastPrinted>
  <dcterms:created xsi:type="dcterms:W3CDTF">2005-02-07T23:19:41Z</dcterms:created>
  <dcterms:modified xsi:type="dcterms:W3CDTF">2008-08-16T07:07:52Z</dcterms:modified>
  <cp:category/>
  <cp:version/>
  <cp:contentType/>
  <cp:contentStatus/>
</cp:coreProperties>
</file>